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год'!$A$1:$G$71</definedName>
    <definedName name="_xlnm.Print_Area" localSheetId="2">'2014 год'!$A$1:$F$65</definedName>
    <definedName name="_xlnm.Print_Area" localSheetId="1">'2015 год'!$A$1:$F$68</definedName>
    <definedName name="_xlnm.Print_Area" localSheetId="0">'2016 год'!$A$1:$F$81</definedName>
  </definedNames>
  <calcPr calcId="124519"/>
</workbook>
</file>

<file path=xl/calcChain.xml><?xml version="1.0" encoding="utf-8"?>
<calcChain xmlns="http://schemas.openxmlformats.org/spreadsheetml/2006/main">
  <c r="D52" i="4"/>
  <c r="F56" s="1"/>
  <c r="C52"/>
  <c r="F43" i="3"/>
  <c r="E43"/>
  <c r="D56" i="4" l="1"/>
  <c r="E56" s="1"/>
  <c r="D39" i="3"/>
  <c r="C39"/>
  <c r="C18" i="2"/>
  <c r="D36"/>
  <c r="C36"/>
  <c r="H60" i="1"/>
  <c r="E54"/>
  <c r="F59" s="1"/>
  <c r="D54"/>
</calcChain>
</file>

<file path=xl/sharedStrings.xml><?xml version="1.0" encoding="utf-8"?>
<sst xmlns="http://schemas.openxmlformats.org/spreadsheetml/2006/main" count="311" uniqueCount="166">
  <si>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</si>
  <si>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</si>
  <si>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ул.Киевская,д.49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</si>
  <si>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</si>
  <si>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</si>
  <si>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</si>
  <si>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</si>
  <si>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</si>
  <si>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</si>
  <si>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</si>
  <si>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</si>
  <si>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</si>
  <si>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</si>
  <si>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</si>
  <si>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</si>
  <si>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</si>
  <si>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</si>
  <si>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</si>
  <si>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</si>
  <si>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</si>
  <si>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 xml:space="preserve">Ремонт теплоснабжения </t>
  </si>
  <si>
    <t>январь</t>
  </si>
  <si>
    <t>Ремонт водоотведения</t>
  </si>
  <si>
    <t>февраль</t>
  </si>
  <si>
    <t>Смена остекления</t>
  </si>
  <si>
    <t>оплата ПСД</t>
  </si>
  <si>
    <t>март</t>
  </si>
  <si>
    <t>апрель</t>
  </si>
  <si>
    <t>Замок</t>
  </si>
  <si>
    <t>май</t>
  </si>
  <si>
    <t>Электромонтажные работы</t>
  </si>
  <si>
    <t>июнь</t>
  </si>
  <si>
    <t>Установка летнего водопровода</t>
  </si>
  <si>
    <t>июль</t>
  </si>
  <si>
    <t>Завоз песка</t>
  </si>
  <si>
    <t>август</t>
  </si>
  <si>
    <t>Ремонт в подъезде</t>
  </si>
  <si>
    <t>сентябрь</t>
  </si>
  <si>
    <t>октябрь</t>
  </si>
  <si>
    <t>Замена запорной арматуры</t>
  </si>
  <si>
    <t>Установка шайб</t>
  </si>
  <si>
    <t>ноябрь</t>
  </si>
  <si>
    <t>декабрь</t>
  </si>
  <si>
    <t>Промывка коллектора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</si>
  <si>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</si>
  <si>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</si>
  <si>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</si>
  <si>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</si>
  <si>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</si>
  <si>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</si>
  <si>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</si>
  <si>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</si>
  <si>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</si>
  <si>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</si>
  <si>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</si>
  <si>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</si>
  <si>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</si>
  <si>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</si>
  <si>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</si>
  <si>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</si>
  <si>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</si>
  <si>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</si>
  <si>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</si>
  <si>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</si>
  <si>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</si>
  <si>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</si>
  <si>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</si>
  <si>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</si>
  <si>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</si>
  <si>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</si>
  <si>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</si>
  <si>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</si>
  <si>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</si>
  <si>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</si>
  <si>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</si>
  <si>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</si>
  <si>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</si>
  <si>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</si>
  <si>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Оплата ПСД</t>
  </si>
  <si>
    <t>Установка ОПУ х.в.с.</t>
  </si>
  <si>
    <t>Капитальный ремонт 2014 г.,руб.</t>
  </si>
  <si>
    <t>Расходы в 2014 г.*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</si>
  <si>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</si>
  <si>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</si>
  <si>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</si>
  <si>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</si>
  <si>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</si>
  <si>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Ремонт подвального спуска</t>
  </si>
  <si>
    <t>Изготовление и установка ниши</t>
  </si>
  <si>
    <t>Навеска замка</t>
  </si>
  <si>
    <t>Ремонт водоотведения (кв.32,35,38)</t>
  </si>
  <si>
    <t>Ремонт водосточных труб</t>
  </si>
  <si>
    <t>Устройство продухов</t>
  </si>
  <si>
    <t>Материалы</t>
  </si>
  <si>
    <t>Ремонт водоотведения (кв.1,4,7)</t>
  </si>
  <si>
    <t>Замена запорной арматуры (кв.23)</t>
  </si>
  <si>
    <t>Замена запорной арматуры (кв.10)</t>
  </si>
  <si>
    <t>Ремонт теплоснабжения (кв.41)</t>
  </si>
  <si>
    <t>Устранение течи (кв.41)</t>
  </si>
  <si>
    <t>Ремонт системы х.в.с. (кв.72,75)</t>
  </si>
  <si>
    <t>Ремонт водоотведения (кв.43)</t>
  </si>
  <si>
    <t>*расход на электромонтажные работы ( июль - авг. 2013 г.) согласно Протокола ОСС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</si>
  <si>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</si>
  <si>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</si>
  <si>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</si>
  <si>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</si>
  <si>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</si>
  <si>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</si>
  <si>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</si>
  <si>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г.*</t>
  </si>
  <si>
    <t>Остаток ден-х ср-в на 01.01.16 г.</t>
  </si>
  <si>
    <t>Исполнитель: гл.экономист Лебедева А.В.</t>
  </si>
  <si>
    <t>Ремонт продухов</t>
  </si>
  <si>
    <t>Замена ввода х.в.с.</t>
  </si>
  <si>
    <t>Заделка отверстия в полу</t>
  </si>
  <si>
    <t>Ремонт теплоснабжения (кв.58)</t>
  </si>
  <si>
    <t>Установка поручней</t>
  </si>
  <si>
    <t>Замена запорной арматуры (кв.35)</t>
  </si>
  <si>
    <t>Замена патрона</t>
  </si>
  <si>
    <t>Планировка а/т</t>
  </si>
  <si>
    <t>Ремонт бет.козырька</t>
  </si>
  <si>
    <t>Покос травы</t>
  </si>
  <si>
    <t>Заменап патрона</t>
  </si>
  <si>
    <t>Установка аншлагов на фасаде</t>
  </si>
  <si>
    <t>Ограждения дворового колодца</t>
  </si>
  <si>
    <t>Очистка канализационной сети</t>
  </si>
  <si>
    <t>Ремонт теплоснабжения (кв.25,28)</t>
  </si>
  <si>
    <t>Изготовление и монтаж ограждения узла управления</t>
  </si>
  <si>
    <t>за 2016 г.</t>
  </si>
  <si>
    <t>Замена патрона (3под.)</t>
  </si>
  <si>
    <t>Замена балансировочного клапана (1-6 под.)</t>
  </si>
  <si>
    <t>Ремонт бетонного пола</t>
  </si>
  <si>
    <t>Ремонт теплоснабжения</t>
  </si>
  <si>
    <t>Ремонт водоотведения (кв.70)</t>
  </si>
  <si>
    <t>Замена запорной арматуры (подвал)</t>
  </si>
  <si>
    <t>Ремонт бетонной отмостки</t>
  </si>
  <si>
    <t>очистка подвала</t>
  </si>
  <si>
    <t>Ремонт теплоснабжения (кв.81)</t>
  </si>
  <si>
    <t>Ремонт теплоснабжения (кв.22)</t>
  </si>
  <si>
    <t>Прокладка водопровода х и г.в</t>
  </si>
  <si>
    <t>Ремонт системы теплоснабжения (кв.51,54)</t>
  </si>
  <si>
    <t>Ремонт системы теплоснабжения (кв.51)</t>
  </si>
  <si>
    <t>Ремонт системы теплоснабжения (кв.79 )</t>
  </si>
  <si>
    <t>Ремонт системы х и г.в (кв.16)</t>
  </si>
  <si>
    <t>Ремонт водоотведения (кв.16)</t>
  </si>
  <si>
    <t>Ремонт системы теплоснабжения (кв.67)</t>
  </si>
  <si>
    <t>Ремонт системы теплоснабжения (кв.70 )</t>
  </si>
  <si>
    <t>Ремонт системы теплоснабжения (кв.72 )</t>
  </si>
  <si>
    <t>Ремонт системы теплоснабжения (кв.5 )</t>
  </si>
  <si>
    <t>Замена запорной арматуры (кв.6 )</t>
  </si>
  <si>
    <t>Теплоизоляционные работы (подвал)</t>
  </si>
  <si>
    <t>Ремонт системы х. и г.в. (кв.19)</t>
  </si>
  <si>
    <t>Ззамена запорной арматуры (кв.2)</t>
  </si>
  <si>
    <t>Замена запорной арматуры (1под.)</t>
  </si>
  <si>
    <t>Ремонт межпанельных швов (кв.58 )</t>
  </si>
  <si>
    <t>Ремонт системы теплоснабжения (кв.84)</t>
  </si>
  <si>
    <t xml:space="preserve">Ревизия канализации (подвал) </t>
  </si>
  <si>
    <t>Ремонт водосточной системы</t>
  </si>
  <si>
    <t>Остаток ден-х ср-в на 01.01.17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</si>
  <si>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</si>
  <si>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</si>
  <si>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</si>
  <si>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</si>
  <si>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</si>
  <si>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</si>
  <si>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г.*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</si>
</sst>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33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left" wrapText="1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52" totalsRowCount="1" headerRowDxfId="10" dataDxfId="8" totalsRowDxfId="6" headerRowBorderDxfId="9" tableBorderDxfId="7">
  <autoFilter ref="B17:D51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39" totalsRowCount="1" headerRowDxfId="21" dataDxfId="19" totalsRowDxfId="17" headerRowBorderDxfId="20" tableBorderDxfId="18">
  <autoFilter ref="B17:D38"/>
  <tableColumns count="3">
    <tableColumn id="1" name="Выполненные работы по ремонту  общего имущества МКД и прочие оказанные услуги" totalsRowLabel="Итог" dataDxfId="16" totalsRowDxfId="15"/>
    <tableColumn id="2" name="Стоимость всего:" totalsRowFunction="sum" dataDxfId="14" totalsRowDxfId="13"/>
    <tableColumn id="3" name="в т.ч. расходы со статьи КР" totalsRowFunction="sum" dataDxfId="12" totalsRowDxfId="1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36" totalsRowCount="1" headerRowDxfId="32" dataDxfId="30" totalsRowDxfId="28" headerRowBorderDxfId="31" tableBorderDxfId="29">
  <autoFilter ref="B17:D35"/>
  <tableColumns count="3">
    <tableColumn id="1" name="Выполненные работы по ремонту  общего имущества МКД и прочие оказанные услуги" totalsRowLabel="Итог" dataDxfId="27" totalsRowDxfId="26"/>
    <tableColumn id="2" name="Стоимость всего:" totalsRowFunction="sum" dataDxfId="25" totalsRowDxfId="24"/>
    <tableColumn id="3" name="в т.ч. расходы со статьи КР" totalsRowFunction="sum" dataDxfId="23" totalsRowDxfId="2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242243" displayName="Таблица1478131421294665109110124125126127179180181182184185210211239240241242243" ref="B16:E54" totalsRowCount="1" headerRowDxfId="46" dataDxfId="44" totalsRowDxfId="42" headerRowBorderDxfId="45" tableBorderDxfId="43" totalsRowBorderDxfId="41">
  <autoFilter ref="B16:E53"/>
  <tableColumns count="4">
    <tableColumn id="1" name="Выполненные работы по ремонту  общего имущества МКД и прочие оказанные услуги" totalsRowLabel="Итог" dataDxfId="40" totalsRowDxfId="39"/>
    <tableColumn id="7" name="Месяц" dataDxfId="38" totalsRowDxfId="37"/>
    <tableColumn id="5" name="Стоимость всего:" totalsRowFunction="sum" dataDxfId="36" totalsRowDxfId="35"/>
    <tableColumn id="8" name="в т.ч. финансирование со статьи КР" totalsRowFunction="sum" dataDxfId="34" totalsRowDxfId="3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tabSelected="1" view="pageBreakPreview" topLeftCell="A23" zoomScale="70" zoomScaleSheetLayoutView="70" workbookViewId="0">
      <selection activeCell="D19" sqref="D19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60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128</v>
      </c>
      <c r="C5" s="123"/>
      <c r="D5" s="123"/>
      <c r="E5" s="123"/>
      <c r="F5" s="123"/>
      <c r="G5" s="13"/>
    </row>
    <row r="6" spans="1:11" hidden="1">
      <c r="A6" s="11"/>
      <c r="B6" s="14"/>
      <c r="C6" s="11"/>
      <c r="D6" s="15"/>
      <c r="E6" s="11"/>
      <c r="F6" s="11"/>
      <c r="G6" s="13"/>
    </row>
    <row r="7" spans="1:11" hidden="1">
      <c r="A7" s="11"/>
      <c r="B7" s="73"/>
      <c r="C7" s="73"/>
      <c r="D7" s="73"/>
      <c r="E7" s="73"/>
      <c r="F7" s="73"/>
      <c r="G7" s="13"/>
    </row>
    <row r="8" spans="1:11">
      <c r="A8" s="11"/>
      <c r="B8" s="132" t="s">
        <v>159</v>
      </c>
      <c r="C8" s="132"/>
      <c r="D8" s="132"/>
      <c r="E8" s="132"/>
      <c r="F8" s="132"/>
      <c r="G8" s="13"/>
    </row>
    <row r="9" spans="1:11">
      <c r="A9" s="11"/>
      <c r="B9" s="132"/>
      <c r="C9" s="132"/>
      <c r="D9" s="132"/>
      <c r="E9" s="132"/>
      <c r="F9" s="132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66" customHeight="1">
      <c r="A11" s="23" t="s">
        <v>5</v>
      </c>
      <c r="B11" s="74" t="s">
        <v>67</v>
      </c>
      <c r="C11" s="75" t="s">
        <v>68</v>
      </c>
      <c r="D11" s="76" t="s">
        <v>69</v>
      </c>
      <c r="E11" s="27"/>
      <c r="F11" s="28"/>
      <c r="G11" s="7"/>
      <c r="H11" s="8"/>
      <c r="J11" s="29"/>
      <c r="K11" s="30"/>
    </row>
    <row r="12" spans="1:11" s="36" customFormat="1" ht="64.5" customHeight="1">
      <c r="A12" s="31"/>
      <c r="B12" s="77" t="s">
        <v>70</v>
      </c>
      <c r="C12" s="78" t="s">
        <v>71</v>
      </c>
      <c r="D12" s="79" t="s">
        <v>72</v>
      </c>
      <c r="E12" s="80"/>
      <c r="F12" s="13"/>
      <c r="G12" s="35"/>
      <c r="J12" s="37"/>
      <c r="K12" s="38"/>
    </row>
    <row r="13" spans="1:11" s="86" customFormat="1" ht="66.75" customHeight="1">
      <c r="A13" s="31"/>
      <c r="B13" s="81" t="s">
        <v>73</v>
      </c>
      <c r="C13" s="82" t="s">
        <v>71</v>
      </c>
      <c r="D13" s="83" t="s">
        <v>72</v>
      </c>
      <c r="E13" s="34"/>
      <c r="F13" s="84"/>
      <c r="G13" s="85"/>
      <c r="J13" s="87"/>
      <c r="K13" s="88"/>
    </row>
    <row r="14" spans="1:11" s="86" customFormat="1" ht="58.5" customHeight="1">
      <c r="A14" s="31"/>
      <c r="B14" s="89" t="s">
        <v>74</v>
      </c>
      <c r="C14" s="90" t="s">
        <v>71</v>
      </c>
      <c r="D14" s="91" t="s">
        <v>75</v>
      </c>
      <c r="E14" s="34"/>
      <c r="F14" s="84"/>
      <c r="G14" s="85"/>
      <c r="J14" s="87"/>
      <c r="K14" s="88"/>
    </row>
    <row r="15" spans="1:11" s="86" customFormat="1" ht="60" customHeight="1">
      <c r="A15" s="31"/>
      <c r="B15" s="92" t="s">
        <v>76</v>
      </c>
      <c r="C15" s="82" t="s">
        <v>71</v>
      </c>
      <c r="D15" s="82" t="s">
        <v>75</v>
      </c>
      <c r="E15" s="34"/>
      <c r="F15" s="84"/>
      <c r="G15" s="85"/>
      <c r="J15" s="87"/>
      <c r="K15" s="88"/>
    </row>
    <row r="16" spans="1:11" s="96" customFormat="1">
      <c r="A16" s="31"/>
      <c r="B16" s="93"/>
      <c r="C16" s="94"/>
      <c r="D16" s="94"/>
      <c r="E16" s="34"/>
      <c r="F16" s="13"/>
      <c r="G16" s="95"/>
      <c r="J16" s="97"/>
      <c r="K16" s="98"/>
    </row>
    <row r="17" spans="1:11" s="36" customFormat="1" ht="56.25">
      <c r="A17" s="31" t="s">
        <v>7</v>
      </c>
      <c r="B17" s="99" t="s">
        <v>14</v>
      </c>
      <c r="C17" s="99" t="s">
        <v>16</v>
      </c>
      <c r="D17" s="99" t="s">
        <v>77</v>
      </c>
      <c r="E17" s="34"/>
      <c r="F17" s="13"/>
      <c r="G17" s="35"/>
      <c r="J17" s="37"/>
      <c r="K17" s="38"/>
    </row>
    <row r="18" spans="1:11" s="36" customFormat="1">
      <c r="A18" s="31"/>
      <c r="B18" s="39" t="s">
        <v>78</v>
      </c>
      <c r="C18" s="100">
        <v>69868.97</v>
      </c>
      <c r="D18" s="101"/>
      <c r="E18" s="34"/>
      <c r="F18" s="13"/>
      <c r="G18" s="35"/>
      <c r="J18" s="37"/>
      <c r="K18" s="38"/>
    </row>
    <row r="19" spans="1:11" s="36" customFormat="1">
      <c r="A19" s="31"/>
      <c r="B19" s="39" t="s">
        <v>129</v>
      </c>
      <c r="C19" s="40">
        <v>32.200000000000003</v>
      </c>
      <c r="D19" s="42">
        <v>44.77</v>
      </c>
      <c r="E19" s="34"/>
      <c r="F19" s="13"/>
      <c r="G19" s="35"/>
      <c r="J19" s="37"/>
      <c r="K19" s="38"/>
    </row>
    <row r="20" spans="1:11" s="36" customFormat="1" ht="37.5">
      <c r="A20" s="31"/>
      <c r="B20" s="39" t="s">
        <v>130</v>
      </c>
      <c r="C20" s="40">
        <v>31034.94</v>
      </c>
      <c r="D20" s="42">
        <v>204.64999999999998</v>
      </c>
      <c r="E20" s="34"/>
      <c r="F20" s="13"/>
      <c r="G20" s="35"/>
      <c r="J20" s="37"/>
      <c r="K20" s="38"/>
    </row>
    <row r="21" spans="1:11" s="36" customFormat="1">
      <c r="A21" s="31"/>
      <c r="B21" s="39" t="s">
        <v>131</v>
      </c>
      <c r="C21" s="40">
        <v>559.16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102" t="s">
        <v>132</v>
      </c>
      <c r="C22" s="103">
        <v>298</v>
      </c>
      <c r="D22" s="42">
        <v>407.23</v>
      </c>
      <c r="E22" s="43"/>
      <c r="F22" s="13"/>
      <c r="G22" s="35"/>
      <c r="J22" s="37"/>
      <c r="K22" s="38"/>
    </row>
    <row r="23" spans="1:11" s="36" customFormat="1">
      <c r="A23" s="31"/>
      <c r="B23" s="39" t="s">
        <v>93</v>
      </c>
      <c r="C23" s="40">
        <v>126</v>
      </c>
      <c r="D23" s="42">
        <v>1172.3899999999999</v>
      </c>
      <c r="E23" s="43"/>
      <c r="F23" s="13"/>
      <c r="G23" s="35"/>
      <c r="J23" s="37"/>
      <c r="K23" s="38"/>
    </row>
    <row r="24" spans="1:11" s="36" customFormat="1">
      <c r="A24" s="31"/>
      <c r="B24" s="39" t="s">
        <v>133</v>
      </c>
      <c r="C24" s="40">
        <v>661.54</v>
      </c>
      <c r="D24" s="42"/>
      <c r="E24" s="43"/>
      <c r="F24" s="13"/>
      <c r="G24" s="35"/>
      <c r="J24" s="37"/>
      <c r="K24" s="38"/>
    </row>
    <row r="25" spans="1:11" s="36" customFormat="1">
      <c r="A25" s="31"/>
      <c r="B25" s="39" t="s">
        <v>138</v>
      </c>
      <c r="C25" s="40">
        <v>3662.93</v>
      </c>
      <c r="D25" s="42">
        <v>226.08</v>
      </c>
      <c r="E25" s="43"/>
      <c r="F25" s="13"/>
      <c r="G25" s="35"/>
      <c r="J25" s="37"/>
      <c r="K25" s="38"/>
    </row>
    <row r="26" spans="1:11" s="36" customFormat="1" ht="19.5" customHeight="1">
      <c r="A26" s="31"/>
      <c r="B26" s="39" t="s">
        <v>134</v>
      </c>
      <c r="C26" s="40">
        <v>1497.85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30</v>
      </c>
      <c r="C27" s="40">
        <v>803.35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135</v>
      </c>
      <c r="C28" s="103">
        <v>73188</v>
      </c>
      <c r="D28" s="42">
        <v>1043.8900000000001</v>
      </c>
      <c r="E28" s="43"/>
      <c r="F28" s="13"/>
      <c r="G28" s="35"/>
      <c r="J28" s="37"/>
      <c r="K28" s="38"/>
    </row>
    <row r="29" spans="1:11" s="36" customFormat="1">
      <c r="A29" s="31"/>
      <c r="B29" s="39" t="s">
        <v>139</v>
      </c>
      <c r="C29" s="40">
        <v>3499.05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137</v>
      </c>
      <c r="C30" s="40">
        <v>2075.67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135</v>
      </c>
      <c r="C31" s="103">
        <v>4147.32</v>
      </c>
      <c r="D31" s="42"/>
      <c r="E31" s="43"/>
      <c r="F31" s="13"/>
      <c r="G31" s="35"/>
      <c r="J31" s="37"/>
      <c r="K31" s="38"/>
    </row>
    <row r="32" spans="1:11" s="36" customFormat="1" ht="19.5" customHeight="1">
      <c r="A32" s="31"/>
      <c r="B32" s="39" t="s">
        <v>134</v>
      </c>
      <c r="C32" s="40">
        <v>87.28</v>
      </c>
      <c r="D32" s="42"/>
      <c r="E32" s="43"/>
      <c r="F32" s="13"/>
      <c r="G32" s="35"/>
      <c r="J32" s="37"/>
      <c r="K32" s="38"/>
    </row>
    <row r="33" spans="1:11" s="36" customFormat="1" ht="37.5">
      <c r="A33" s="31"/>
      <c r="B33" s="39" t="s">
        <v>140</v>
      </c>
      <c r="C33" s="40">
        <v>4243.99</v>
      </c>
      <c r="D33" s="42"/>
      <c r="E33" s="43"/>
      <c r="F33" s="13"/>
      <c r="G33" s="35"/>
      <c r="J33" s="37"/>
      <c r="K33" s="38"/>
    </row>
    <row r="34" spans="1:11" s="36" customFormat="1" ht="37.5">
      <c r="A34" s="31"/>
      <c r="B34" s="39" t="s">
        <v>141</v>
      </c>
      <c r="C34" s="40">
        <v>5051.47</v>
      </c>
      <c r="D34" s="42">
        <v>366.53999999999996</v>
      </c>
      <c r="E34" s="43"/>
      <c r="F34" s="13"/>
      <c r="G34" s="35"/>
      <c r="J34" s="37"/>
      <c r="K34" s="38"/>
    </row>
    <row r="35" spans="1:11" s="36" customFormat="1">
      <c r="A35" s="31"/>
      <c r="B35" s="39" t="s">
        <v>136</v>
      </c>
      <c r="C35" s="40">
        <v>4560</v>
      </c>
      <c r="D35" s="42"/>
      <c r="E35" s="43"/>
      <c r="F35" s="13"/>
      <c r="G35" s="35"/>
      <c r="J35" s="37"/>
      <c r="K35" s="38"/>
    </row>
    <row r="36" spans="1:11" s="36" customFormat="1" ht="37.5">
      <c r="A36" s="31"/>
      <c r="B36" s="39" t="s">
        <v>142</v>
      </c>
      <c r="C36" s="40">
        <v>5777.92</v>
      </c>
      <c r="D36" s="42">
        <v>403.27000000000004</v>
      </c>
      <c r="E36" s="43"/>
      <c r="F36" s="13"/>
      <c r="G36" s="35"/>
      <c r="J36" s="37"/>
      <c r="K36" s="38"/>
    </row>
    <row r="37" spans="1:11" s="36" customFormat="1">
      <c r="A37" s="31"/>
      <c r="B37" s="39" t="s">
        <v>143</v>
      </c>
      <c r="C37" s="40">
        <v>6984.18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102" t="s">
        <v>144</v>
      </c>
      <c r="C38" s="40">
        <v>7321.44</v>
      </c>
      <c r="D38" s="42"/>
      <c r="E38" s="43"/>
      <c r="F38" s="13"/>
      <c r="G38" s="35"/>
      <c r="J38" s="37"/>
      <c r="K38" s="38"/>
    </row>
    <row r="39" spans="1:11" s="36" customFormat="1" ht="18.75" customHeight="1">
      <c r="A39" s="31"/>
      <c r="B39" s="102" t="s">
        <v>145</v>
      </c>
      <c r="C39" s="40">
        <v>5279.8</v>
      </c>
      <c r="D39" s="42"/>
      <c r="E39" s="43"/>
      <c r="F39" s="13"/>
      <c r="G39" s="35"/>
      <c r="J39" s="37"/>
      <c r="K39" s="38"/>
    </row>
    <row r="40" spans="1:11" s="36" customFormat="1" ht="18.75" customHeight="1">
      <c r="A40" s="31"/>
      <c r="B40" s="102" t="s">
        <v>146</v>
      </c>
      <c r="C40" s="40">
        <v>3367.94</v>
      </c>
      <c r="D40" s="42"/>
      <c r="E40" s="43"/>
      <c r="F40" s="13"/>
      <c r="G40" s="35"/>
      <c r="J40" s="37"/>
      <c r="K40" s="38"/>
    </row>
    <row r="41" spans="1:11" s="36" customFormat="1" ht="18.75" customHeight="1">
      <c r="A41" s="31"/>
      <c r="B41" s="102" t="s">
        <v>147</v>
      </c>
      <c r="C41" s="40">
        <v>4407.9799999999996</v>
      </c>
      <c r="D41" s="42">
        <v>53.8</v>
      </c>
      <c r="E41" s="43"/>
      <c r="F41" s="13"/>
      <c r="G41" s="35"/>
      <c r="J41" s="37"/>
      <c r="K41" s="38"/>
    </row>
    <row r="42" spans="1:11" s="36" customFormat="1" ht="18.75" customHeight="1">
      <c r="A42" s="31"/>
      <c r="B42" s="102" t="s">
        <v>148</v>
      </c>
      <c r="C42" s="40">
        <v>1799.82</v>
      </c>
      <c r="D42" s="42"/>
      <c r="E42" s="43"/>
      <c r="F42" s="13"/>
      <c r="G42" s="35"/>
      <c r="J42" s="37"/>
      <c r="K42" s="38"/>
    </row>
    <row r="43" spans="1:11" s="36" customFormat="1">
      <c r="A43" s="31"/>
      <c r="B43" s="102" t="s">
        <v>149</v>
      </c>
      <c r="C43" s="40">
        <v>1326.1</v>
      </c>
      <c r="D43" s="42">
        <v>53.29</v>
      </c>
      <c r="E43" s="43"/>
      <c r="F43" s="13"/>
      <c r="G43" s="35"/>
      <c r="J43" s="37"/>
      <c r="K43" s="38"/>
    </row>
    <row r="44" spans="1:11" s="36" customFormat="1" ht="19.5" customHeight="1">
      <c r="A44" s="31"/>
      <c r="B44" s="102" t="s">
        <v>150</v>
      </c>
      <c r="C44" s="40">
        <v>113019.96</v>
      </c>
      <c r="D44" s="42">
        <v>211.18</v>
      </c>
      <c r="E44" s="43"/>
      <c r="F44" s="13"/>
      <c r="G44" s="35"/>
      <c r="J44" s="37"/>
      <c r="K44" s="38"/>
    </row>
    <row r="45" spans="1:11" s="36" customFormat="1">
      <c r="A45" s="31"/>
      <c r="B45" s="102" t="s">
        <v>151</v>
      </c>
      <c r="C45" s="40">
        <v>3532.25</v>
      </c>
      <c r="D45" s="42"/>
      <c r="E45" s="43"/>
      <c r="F45" s="13"/>
      <c r="G45" s="35"/>
      <c r="J45" s="37"/>
      <c r="K45" s="38"/>
    </row>
    <row r="46" spans="1:11" s="36" customFormat="1">
      <c r="A46" s="31"/>
      <c r="B46" s="102" t="s">
        <v>152</v>
      </c>
      <c r="C46" s="40">
        <v>227.7</v>
      </c>
      <c r="D46" s="42"/>
      <c r="E46" s="43"/>
      <c r="F46" s="13"/>
      <c r="G46" s="35"/>
      <c r="J46" s="37"/>
      <c r="K46" s="38"/>
    </row>
    <row r="47" spans="1:11" s="36" customFormat="1">
      <c r="A47" s="31"/>
      <c r="B47" s="102" t="s">
        <v>153</v>
      </c>
      <c r="C47" s="40">
        <v>227.7</v>
      </c>
      <c r="D47" s="42"/>
      <c r="E47" s="43"/>
      <c r="F47" s="13"/>
      <c r="G47" s="35"/>
      <c r="J47" s="37"/>
      <c r="K47" s="38"/>
    </row>
    <row r="48" spans="1:11" s="36" customFormat="1" ht="19.5" customHeight="1">
      <c r="A48" s="31"/>
      <c r="B48" s="102" t="s">
        <v>154</v>
      </c>
      <c r="C48" s="40">
        <v>8488.4500000000007</v>
      </c>
      <c r="D48" s="42"/>
      <c r="E48" s="43"/>
      <c r="F48" s="13"/>
      <c r="G48" s="35"/>
      <c r="J48" s="37"/>
      <c r="K48" s="38"/>
    </row>
    <row r="49" spans="1:11" s="36" customFormat="1" ht="37.5" customHeight="1">
      <c r="A49" s="31"/>
      <c r="B49" s="102" t="s">
        <v>155</v>
      </c>
      <c r="C49" s="40">
        <v>2934.31</v>
      </c>
      <c r="D49" s="42"/>
      <c r="E49" s="43"/>
      <c r="F49" s="13"/>
      <c r="G49" s="35"/>
      <c r="J49" s="37"/>
      <c r="K49" s="38"/>
    </row>
    <row r="50" spans="1:11" s="36" customFormat="1" ht="19.5" customHeight="1">
      <c r="A50" s="31"/>
      <c r="B50" s="102" t="s">
        <v>156</v>
      </c>
      <c r="C50" s="40">
        <v>332.35</v>
      </c>
      <c r="D50" s="42"/>
      <c r="E50" s="43"/>
      <c r="F50" s="13"/>
      <c r="G50" s="35"/>
      <c r="J50" s="37"/>
      <c r="K50" s="38"/>
    </row>
    <row r="51" spans="1:11" s="36" customFormat="1">
      <c r="A51" s="31"/>
      <c r="B51" s="102" t="s">
        <v>157</v>
      </c>
      <c r="C51" s="40">
        <v>7248.04</v>
      </c>
      <c r="D51" s="42">
        <v>145.72</v>
      </c>
      <c r="E51" s="43"/>
      <c r="F51" s="13"/>
      <c r="G51" s="35"/>
      <c r="J51" s="37"/>
      <c r="K51" s="38"/>
    </row>
    <row r="52" spans="1:11" s="36" customFormat="1">
      <c r="A52" s="31"/>
      <c r="B52" s="104" t="s">
        <v>44</v>
      </c>
      <c r="C52" s="105">
        <f>SUBTOTAL(109,[Стоимость всего:])</f>
        <v>377673.66000000003</v>
      </c>
      <c r="D52" s="105">
        <f>SUBTOTAL(109,[в т.ч. расходы со статьи КР])</f>
        <v>4332.8100000000004</v>
      </c>
      <c r="E52" s="43"/>
      <c r="F52" s="13"/>
      <c r="G52" s="35"/>
      <c r="J52" s="37"/>
      <c r="K52" s="38"/>
    </row>
    <row r="53" spans="1:11" s="36" customFormat="1">
      <c r="A53" s="31"/>
      <c r="B53" s="52"/>
      <c r="C53" s="51"/>
      <c r="D53" s="51"/>
      <c r="E53" s="43"/>
      <c r="F53" s="13"/>
      <c r="G53" s="35"/>
      <c r="J53" s="37"/>
      <c r="K53" s="38"/>
    </row>
    <row r="54" spans="1:11" s="36" customFormat="1">
      <c r="A54" s="31"/>
      <c r="B54" s="129" t="s">
        <v>160</v>
      </c>
      <c r="C54" s="129"/>
      <c r="D54" s="129"/>
      <c r="E54" s="129"/>
      <c r="F54" s="129"/>
      <c r="G54" s="35"/>
      <c r="J54" s="37"/>
      <c r="K54" s="38"/>
    </row>
    <row r="55" spans="1:11" s="36" customFormat="1" ht="37.5">
      <c r="A55" s="31"/>
      <c r="B55" s="72" t="s">
        <v>161</v>
      </c>
      <c r="C55" s="72" t="s">
        <v>162</v>
      </c>
      <c r="D55" s="72" t="s">
        <v>163</v>
      </c>
      <c r="E55" s="72" t="s">
        <v>164</v>
      </c>
      <c r="F55" s="72" t="s">
        <v>165</v>
      </c>
      <c r="G55" s="35"/>
      <c r="I55" s="43"/>
      <c r="J55" s="13"/>
      <c r="K55" s="38"/>
    </row>
    <row r="56" spans="1:11" s="36" customFormat="1">
      <c r="A56" s="31"/>
      <c r="B56" s="56">
        <v>10575.480000000007</v>
      </c>
      <c r="C56" s="56">
        <v>0</v>
      </c>
      <c r="D56" s="56">
        <f>Таблица42145[[#Totals],[в т.ч. расходы со статьи КР]]</f>
        <v>4332.8100000000004</v>
      </c>
      <c r="E56" s="56">
        <f>B56+C56-D56</f>
        <v>6242.6700000000064</v>
      </c>
      <c r="F56" s="56">
        <f>Таблица42145[[#Totals],[в т.ч. расходы со статьи КР]]</f>
        <v>4332.8100000000004</v>
      </c>
      <c r="G56" s="35"/>
      <c r="I56" s="106"/>
      <c r="J56" s="106"/>
      <c r="K56" s="38"/>
    </row>
    <row r="57" spans="1:11" s="36" customFormat="1">
      <c r="A57" s="31"/>
      <c r="B57" s="107" t="s">
        <v>101</v>
      </c>
      <c r="C57" s="47"/>
      <c r="D57" s="58"/>
      <c r="E57" s="43"/>
      <c r="F57" s="13"/>
      <c r="G57" s="35"/>
      <c r="J57" s="37"/>
      <c r="K57" s="38"/>
    </row>
    <row r="58" spans="1:11" s="36" customFormat="1">
      <c r="A58" s="31"/>
      <c r="G58" s="35"/>
      <c r="J58" s="37"/>
      <c r="K58" s="38"/>
    </row>
    <row r="59" spans="1:11" s="36" customFormat="1">
      <c r="A59" s="51"/>
      <c r="B59" s="58"/>
      <c r="C59" s="59" t="s">
        <v>51</v>
      </c>
      <c r="D59" s="59" t="s">
        <v>52</v>
      </c>
      <c r="G59" s="51"/>
      <c r="H59" s="35"/>
    </row>
    <row r="60" spans="1:11" s="36" customFormat="1" ht="30" customHeight="1">
      <c r="A60" s="51"/>
      <c r="B60" s="108" t="s">
        <v>158</v>
      </c>
      <c r="C60" s="109">
        <v>-27828.37840388927</v>
      </c>
      <c r="D60" s="109">
        <v>0</v>
      </c>
      <c r="G60" s="51"/>
      <c r="H60" s="35"/>
    </row>
    <row r="61" spans="1:11" s="36" customFormat="1" hidden="1">
      <c r="A61" s="51"/>
      <c r="B61" s="110"/>
      <c r="C61" s="110"/>
      <c r="D61" s="110"/>
      <c r="G61" s="51"/>
      <c r="H61" s="35"/>
    </row>
    <row r="62" spans="1:11" s="112" customFormat="1" ht="57" customHeight="1">
      <c r="A62" s="111"/>
      <c r="B62" s="122" t="s">
        <v>54</v>
      </c>
      <c r="C62" s="122"/>
      <c r="D62" s="122"/>
      <c r="G62" s="111"/>
      <c r="H62" s="113"/>
    </row>
    <row r="63" spans="1:11">
      <c r="A63" s="47"/>
      <c r="B63" s="8"/>
      <c r="C63" s="63"/>
      <c r="G63" s="47"/>
    </row>
    <row r="64" spans="1:11" s="110" customFormat="1">
      <c r="A64" s="114"/>
      <c r="B64" s="58"/>
      <c r="C64" s="11"/>
      <c r="D64" s="58"/>
      <c r="E64" s="114"/>
      <c r="F64" s="114"/>
      <c r="G64" s="114"/>
      <c r="H64" s="115"/>
    </row>
    <row r="65" spans="1:12">
      <c r="A65" s="62" t="s">
        <v>111</v>
      </c>
      <c r="B65" s="121"/>
      <c r="C65" s="121"/>
      <c r="D65" s="117" t="s">
        <v>83</v>
      </c>
      <c r="F65" s="47"/>
      <c r="G65" s="47"/>
    </row>
    <row r="66" spans="1:12" s="58" customFormat="1">
      <c r="A66" s="16" t="s">
        <v>56</v>
      </c>
      <c r="B66" s="121"/>
      <c r="C66" s="121"/>
      <c r="D66" s="47" t="s">
        <v>84</v>
      </c>
      <c r="F66" s="47"/>
      <c r="G66" s="47"/>
      <c r="H66" s="7"/>
      <c r="I66" s="8"/>
      <c r="J66" s="8"/>
      <c r="K66" s="8"/>
      <c r="L66" s="8"/>
    </row>
    <row r="67" spans="1:12" s="58" customFormat="1">
      <c r="A67" s="47"/>
      <c r="B67" s="71"/>
      <c r="C67" s="8"/>
      <c r="E67" s="47"/>
      <c r="F67" s="47"/>
      <c r="G67" s="47"/>
      <c r="H67" s="7"/>
      <c r="I67" s="8"/>
      <c r="J67" s="8"/>
      <c r="K67" s="8"/>
      <c r="L67" s="8"/>
    </row>
    <row r="68" spans="1:12" s="58" customFormat="1" ht="18.75" customHeight="1">
      <c r="A68" s="130" t="s">
        <v>85</v>
      </c>
      <c r="B68" s="130"/>
      <c r="C68" s="130"/>
      <c r="D68" s="130"/>
      <c r="E68" s="130"/>
      <c r="F68" s="130"/>
      <c r="G68" s="118"/>
      <c r="H68" s="7"/>
      <c r="I68" s="8"/>
      <c r="J68" s="8"/>
      <c r="K68" s="8"/>
      <c r="L68" s="8"/>
    </row>
    <row r="69" spans="1:12" s="58" customFormat="1" ht="38.25" customHeight="1">
      <c r="A69" s="130"/>
      <c r="B69" s="130"/>
      <c r="C69" s="130"/>
      <c r="D69" s="130"/>
      <c r="E69" s="130"/>
      <c r="F69" s="130"/>
      <c r="G69" s="118"/>
      <c r="H69" s="7"/>
      <c r="I69" s="8"/>
      <c r="J69" s="8"/>
      <c r="K69" s="8"/>
      <c r="L69" s="8"/>
    </row>
    <row r="70" spans="1:12" ht="15" customHeight="1">
      <c r="A70" s="131" t="s">
        <v>86</v>
      </c>
      <c r="B70" s="131"/>
      <c r="C70" s="131"/>
      <c r="D70" s="131"/>
      <c r="E70" s="131"/>
      <c r="F70" s="131"/>
      <c r="G70" s="119"/>
    </row>
    <row r="71" spans="1:12" ht="42" customHeight="1">
      <c r="A71" s="131"/>
      <c r="B71" s="131"/>
      <c r="C71" s="131"/>
      <c r="D71" s="131"/>
      <c r="E71" s="131"/>
      <c r="F71" s="131"/>
      <c r="G71" s="119"/>
    </row>
    <row r="72" spans="1:12" s="70" customFormat="1" ht="42" customHeight="1">
      <c r="B72" s="71"/>
      <c r="C72" s="8"/>
      <c r="D72" s="58"/>
      <c r="E72" s="8"/>
      <c r="F72" s="8"/>
      <c r="G72" s="8"/>
      <c r="H72" s="7"/>
      <c r="I72" s="8"/>
      <c r="J72" s="8"/>
      <c r="K72" s="8"/>
      <c r="L72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62:D62"/>
    <mergeCell ref="A68:F69"/>
    <mergeCell ref="A70:F71"/>
    <mergeCell ref="B2:F2"/>
    <mergeCell ref="B3:F3"/>
    <mergeCell ref="B4:F4"/>
    <mergeCell ref="B5:F5"/>
    <mergeCell ref="B8:F9"/>
    <mergeCell ref="B54:F54"/>
  </mergeCells>
  <pageMargins left="0.39370078740157483" right="0.11811023622047245" top="0.15748031496062992" bottom="0.15748031496062992" header="0.31496062992125984" footer="0.31496062992125984"/>
  <pageSetup paperSize="9" scale="60" orientation="portrait" horizontalDpi="0" verticalDpi="0" r:id="rId1"/>
  <rowBreaks count="1" manualBreakCount="1">
    <brk id="61" max="5" man="1"/>
  </rowBreaks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view="pageBreakPreview" topLeftCell="A16" zoomScale="70" zoomScaleSheetLayoutView="70" workbookViewId="0">
      <selection activeCell="B39" sqref="B39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60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102</v>
      </c>
      <c r="C5" s="123"/>
      <c r="D5" s="123"/>
      <c r="E5" s="123"/>
      <c r="F5" s="123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3"/>
      <c r="C7" s="73"/>
      <c r="D7" s="73"/>
      <c r="E7" s="73"/>
      <c r="F7" s="73"/>
      <c r="G7" s="13"/>
    </row>
    <row r="8" spans="1:11">
      <c r="A8" s="11"/>
      <c r="B8" s="132" t="s">
        <v>103</v>
      </c>
      <c r="C8" s="132"/>
      <c r="D8" s="132"/>
      <c r="E8" s="132"/>
      <c r="F8" s="132"/>
      <c r="G8" s="13"/>
    </row>
    <row r="9" spans="1:11">
      <c r="A9" s="11"/>
      <c r="B9" s="132"/>
      <c r="C9" s="132"/>
      <c r="D9" s="132"/>
      <c r="E9" s="132"/>
      <c r="F9" s="132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4" t="s">
        <v>67</v>
      </c>
      <c r="C11" s="75" t="s">
        <v>68</v>
      </c>
      <c r="D11" s="76" t="s">
        <v>69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7" t="s">
        <v>70</v>
      </c>
      <c r="C12" s="78" t="s">
        <v>71</v>
      </c>
      <c r="D12" s="79" t="s">
        <v>72</v>
      </c>
      <c r="E12" s="80"/>
      <c r="F12" s="13"/>
      <c r="G12" s="35"/>
      <c r="J12" s="37"/>
      <c r="K12" s="38"/>
    </row>
    <row r="13" spans="1:11" s="86" customFormat="1" ht="75">
      <c r="A13" s="31"/>
      <c r="B13" s="81" t="s">
        <v>73</v>
      </c>
      <c r="C13" s="82" t="s">
        <v>71</v>
      </c>
      <c r="D13" s="83" t="s">
        <v>72</v>
      </c>
      <c r="E13" s="34"/>
      <c r="F13" s="84"/>
      <c r="G13" s="85"/>
      <c r="J13" s="87"/>
      <c r="K13" s="88"/>
    </row>
    <row r="14" spans="1:11" s="86" customFormat="1" ht="58.5" customHeight="1">
      <c r="A14" s="31"/>
      <c r="B14" s="89" t="s">
        <v>74</v>
      </c>
      <c r="C14" s="90" t="s">
        <v>71</v>
      </c>
      <c r="D14" s="91" t="s">
        <v>75</v>
      </c>
      <c r="E14" s="34"/>
      <c r="F14" s="84"/>
      <c r="G14" s="85"/>
      <c r="J14" s="87"/>
      <c r="K14" s="88"/>
    </row>
    <row r="15" spans="1:11" s="86" customFormat="1" ht="60" customHeight="1">
      <c r="A15" s="31"/>
      <c r="B15" s="92" t="s">
        <v>76</v>
      </c>
      <c r="C15" s="82" t="s">
        <v>71</v>
      </c>
      <c r="D15" s="82" t="s">
        <v>75</v>
      </c>
      <c r="E15" s="34"/>
      <c r="F15" s="84"/>
      <c r="G15" s="85"/>
      <c r="J15" s="87"/>
      <c r="K15" s="88"/>
    </row>
    <row r="16" spans="1:11" s="96" customFormat="1">
      <c r="A16" s="31"/>
      <c r="B16" s="93"/>
      <c r="C16" s="94"/>
      <c r="D16" s="94"/>
      <c r="E16" s="34"/>
      <c r="F16" s="13"/>
      <c r="G16" s="95"/>
      <c r="J16" s="97"/>
      <c r="K16" s="98"/>
    </row>
    <row r="17" spans="1:11" s="36" customFormat="1" ht="56.25">
      <c r="A17" s="31" t="s">
        <v>7</v>
      </c>
      <c r="B17" s="99" t="s">
        <v>14</v>
      </c>
      <c r="C17" s="99" t="s">
        <v>16</v>
      </c>
      <c r="D17" s="99" t="s">
        <v>77</v>
      </c>
      <c r="E17" s="34"/>
      <c r="F17" s="13"/>
      <c r="G17" s="35"/>
      <c r="J17" s="37"/>
      <c r="K17" s="38"/>
    </row>
    <row r="18" spans="1:11" s="36" customFormat="1">
      <c r="A18" s="31"/>
      <c r="B18" s="39" t="s">
        <v>78</v>
      </c>
      <c r="C18" s="100">
        <v>70928.900000000009</v>
      </c>
      <c r="D18" s="101"/>
      <c r="E18" s="34"/>
      <c r="F18" s="13"/>
      <c r="G18" s="35"/>
      <c r="J18" s="37"/>
      <c r="K18" s="38"/>
    </row>
    <row r="19" spans="1:11" s="36" customFormat="1">
      <c r="A19" s="31"/>
      <c r="B19" s="39" t="s">
        <v>112</v>
      </c>
      <c r="C19" s="40">
        <v>7525.2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113</v>
      </c>
      <c r="C20" s="40">
        <v>4744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114</v>
      </c>
      <c r="C21" s="40">
        <v>296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102" t="s">
        <v>115</v>
      </c>
      <c r="C22" s="103">
        <v>1191.4000000000001</v>
      </c>
      <c r="D22" s="42"/>
      <c r="E22" s="43"/>
      <c r="F22" s="13"/>
      <c r="G22" s="35"/>
      <c r="J22" s="37"/>
      <c r="K22" s="38"/>
    </row>
    <row r="23" spans="1:11" s="36" customFormat="1">
      <c r="A23" s="31"/>
      <c r="B23" s="39" t="s">
        <v>116</v>
      </c>
      <c r="C23" s="40">
        <v>2777.8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39" t="s">
        <v>117</v>
      </c>
      <c r="C24" s="40">
        <v>850</v>
      </c>
      <c r="D24" s="42"/>
      <c r="E24" s="43"/>
      <c r="F24" s="13"/>
      <c r="G24" s="35"/>
      <c r="J24" s="37"/>
      <c r="K24" s="38"/>
    </row>
    <row r="25" spans="1:11" s="36" customFormat="1">
      <c r="A25" s="31"/>
      <c r="B25" s="39" t="s">
        <v>39</v>
      </c>
      <c r="C25" s="40">
        <v>438.2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39" t="s">
        <v>32</v>
      </c>
      <c r="C26" s="40">
        <v>209.3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118</v>
      </c>
      <c r="C27" s="40">
        <v>32.200000000000003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119</v>
      </c>
      <c r="C28" s="103">
        <v>862.5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120</v>
      </c>
      <c r="C29" s="40">
        <v>1065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121</v>
      </c>
      <c r="C30" s="40">
        <v>428.8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122</v>
      </c>
      <c r="C31" s="103">
        <v>33.35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122</v>
      </c>
      <c r="C32" s="40">
        <v>33.35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123</v>
      </c>
      <c r="C33" s="40">
        <v>1562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124</v>
      </c>
      <c r="C34" s="40">
        <v>745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39" t="s">
        <v>125</v>
      </c>
      <c r="C35" s="40">
        <v>12078.9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126</v>
      </c>
      <c r="C36" s="40">
        <v>2670.4</v>
      </c>
      <c r="D36" s="42"/>
      <c r="E36" s="43"/>
      <c r="F36" s="13"/>
      <c r="G36" s="35"/>
      <c r="J36" s="37"/>
      <c r="K36" s="38"/>
    </row>
    <row r="37" spans="1:11" s="36" customFormat="1" ht="37.5">
      <c r="A37" s="31"/>
      <c r="B37" s="39" t="s">
        <v>127</v>
      </c>
      <c r="C37" s="40">
        <v>5892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102" t="s">
        <v>112</v>
      </c>
      <c r="C38" s="40">
        <v>4497</v>
      </c>
      <c r="D38" s="42">
        <v>4820.83</v>
      </c>
      <c r="E38" s="43"/>
      <c r="F38" s="13"/>
      <c r="G38" s="35"/>
      <c r="J38" s="37"/>
      <c r="K38" s="38"/>
    </row>
    <row r="39" spans="1:11" s="36" customFormat="1">
      <c r="A39" s="31"/>
      <c r="B39" s="104" t="s">
        <v>44</v>
      </c>
      <c r="C39" s="105">
        <f>SUBTOTAL(109,[Стоимость всего:])</f>
        <v>118861.3</v>
      </c>
      <c r="D39" s="105">
        <f>SUBTOTAL(109,[в т.ч. расходы со статьи КР])</f>
        <v>4820.83</v>
      </c>
      <c r="E39" s="43"/>
      <c r="F39" s="13"/>
      <c r="G39" s="35"/>
      <c r="J39" s="37"/>
      <c r="K39" s="38"/>
    </row>
    <row r="40" spans="1:11" s="36" customFormat="1">
      <c r="A40" s="31"/>
      <c r="B40" s="52"/>
      <c r="C40" s="51"/>
      <c r="D40" s="51"/>
      <c r="E40" s="43"/>
      <c r="F40" s="13"/>
      <c r="G40" s="35"/>
      <c r="J40" s="37"/>
      <c r="K40" s="38"/>
    </row>
    <row r="41" spans="1:11" s="36" customFormat="1">
      <c r="A41" s="31"/>
      <c r="B41" s="129" t="s">
        <v>104</v>
      </c>
      <c r="C41" s="129"/>
      <c r="D41" s="129"/>
      <c r="E41" s="129"/>
      <c r="F41" s="129"/>
      <c r="G41" s="35"/>
      <c r="J41" s="37"/>
      <c r="K41" s="38"/>
    </row>
    <row r="42" spans="1:11" s="36" customFormat="1" ht="37.5">
      <c r="A42" s="31"/>
      <c r="B42" s="72" t="s">
        <v>105</v>
      </c>
      <c r="C42" s="72" t="s">
        <v>106</v>
      </c>
      <c r="D42" s="72" t="s">
        <v>107</v>
      </c>
      <c r="E42" s="72" t="s">
        <v>108</v>
      </c>
      <c r="F42" s="72" t="s">
        <v>109</v>
      </c>
      <c r="G42" s="35"/>
      <c r="I42" s="43"/>
      <c r="J42" s="13"/>
      <c r="K42" s="38"/>
    </row>
    <row r="43" spans="1:11" s="36" customFormat="1">
      <c r="A43" s="31"/>
      <c r="B43" s="56">
        <v>15396.310000000007</v>
      </c>
      <c r="C43" s="56">
        <v>0</v>
      </c>
      <c r="D43" s="56">
        <v>4820.83</v>
      </c>
      <c r="E43" s="56">
        <f>B43+C43-D43</f>
        <v>10575.480000000007</v>
      </c>
      <c r="F43" s="56">
        <f>Таблица4214[[#Totals],[в т.ч. расходы со статьи КР]]</f>
        <v>4820.83</v>
      </c>
      <c r="G43" s="35"/>
      <c r="I43" s="106"/>
      <c r="J43" s="106"/>
      <c r="K43" s="38"/>
    </row>
    <row r="44" spans="1:11" s="36" customFormat="1">
      <c r="A44" s="31"/>
      <c r="B44" s="107" t="s">
        <v>101</v>
      </c>
      <c r="C44" s="47"/>
      <c r="D44" s="58"/>
      <c r="E44" s="43"/>
      <c r="F44" s="13"/>
      <c r="G44" s="35"/>
      <c r="J44" s="37"/>
      <c r="K44" s="38"/>
    </row>
    <row r="45" spans="1:11" s="36" customFormat="1">
      <c r="A45" s="31"/>
      <c r="G45" s="35"/>
      <c r="J45" s="37"/>
      <c r="K45" s="38"/>
    </row>
    <row r="46" spans="1:11" s="36" customFormat="1">
      <c r="A46" s="51"/>
      <c r="B46" s="58"/>
      <c r="C46" s="59" t="s">
        <v>51</v>
      </c>
      <c r="D46" s="59" t="s">
        <v>52</v>
      </c>
      <c r="G46" s="51"/>
      <c r="H46" s="35"/>
    </row>
    <row r="47" spans="1:11" s="36" customFormat="1" ht="30" customHeight="1">
      <c r="A47" s="51"/>
      <c r="B47" s="108" t="s">
        <v>110</v>
      </c>
      <c r="C47" s="109">
        <v>16254.812378719407</v>
      </c>
      <c r="D47" s="109">
        <v>0</v>
      </c>
      <c r="G47" s="51"/>
      <c r="H47" s="35"/>
    </row>
    <row r="48" spans="1:11" s="36" customFormat="1" hidden="1">
      <c r="A48" s="51"/>
      <c r="B48" s="110"/>
      <c r="C48" s="110"/>
      <c r="D48" s="110"/>
      <c r="G48" s="51"/>
      <c r="H48" s="35"/>
    </row>
    <row r="49" spans="1:12" s="112" customFormat="1" ht="57" customHeight="1">
      <c r="A49" s="111"/>
      <c r="B49" s="122" t="s">
        <v>54</v>
      </c>
      <c r="C49" s="122"/>
      <c r="D49" s="122"/>
      <c r="G49" s="111"/>
      <c r="H49" s="113"/>
    </row>
    <row r="50" spans="1:12">
      <c r="A50" s="47"/>
      <c r="B50" s="8"/>
      <c r="C50" s="63"/>
      <c r="G50" s="47"/>
    </row>
    <row r="51" spans="1:12" s="110" customFormat="1">
      <c r="A51" s="114"/>
      <c r="B51" s="58"/>
      <c r="C51" s="11"/>
      <c r="D51" s="58"/>
      <c r="E51" s="114"/>
      <c r="F51" s="114"/>
      <c r="G51" s="114"/>
      <c r="H51" s="115"/>
    </row>
    <row r="52" spans="1:12">
      <c r="A52" s="62" t="s">
        <v>111</v>
      </c>
      <c r="B52" s="120"/>
      <c r="C52" s="120"/>
      <c r="D52" s="117" t="s">
        <v>83</v>
      </c>
      <c r="F52" s="47"/>
      <c r="G52" s="47"/>
    </row>
    <row r="53" spans="1:12" s="58" customFormat="1">
      <c r="A53" s="16" t="s">
        <v>56</v>
      </c>
      <c r="B53" s="120"/>
      <c r="C53" s="120"/>
      <c r="D53" s="47" t="s">
        <v>84</v>
      </c>
      <c r="F53" s="47"/>
      <c r="G53" s="47"/>
      <c r="H53" s="7"/>
      <c r="I53" s="8"/>
      <c r="J53" s="8"/>
      <c r="K53" s="8"/>
      <c r="L53" s="8"/>
    </row>
    <row r="54" spans="1:12" s="58" customFormat="1">
      <c r="A54" s="47"/>
      <c r="B54" s="71"/>
      <c r="C54" s="8"/>
      <c r="E54" s="47"/>
      <c r="F54" s="47"/>
      <c r="G54" s="47"/>
      <c r="H54" s="7"/>
      <c r="I54" s="8"/>
      <c r="J54" s="8"/>
      <c r="K54" s="8"/>
      <c r="L54" s="8"/>
    </row>
    <row r="55" spans="1:12" s="58" customFormat="1" ht="18.75" customHeight="1">
      <c r="A55" s="130" t="s">
        <v>85</v>
      </c>
      <c r="B55" s="130"/>
      <c r="C55" s="130"/>
      <c r="D55" s="130"/>
      <c r="E55" s="130"/>
      <c r="F55" s="130"/>
      <c r="G55" s="118"/>
      <c r="H55" s="7"/>
      <c r="I55" s="8"/>
      <c r="J55" s="8"/>
      <c r="K55" s="8"/>
      <c r="L55" s="8"/>
    </row>
    <row r="56" spans="1:12" s="58" customFormat="1" ht="38.25" customHeight="1">
      <c r="A56" s="130"/>
      <c r="B56" s="130"/>
      <c r="C56" s="130"/>
      <c r="D56" s="130"/>
      <c r="E56" s="130"/>
      <c r="F56" s="130"/>
      <c r="G56" s="118"/>
      <c r="H56" s="7"/>
      <c r="I56" s="8"/>
      <c r="J56" s="8"/>
      <c r="K56" s="8"/>
      <c r="L56" s="8"/>
    </row>
    <row r="57" spans="1:12" ht="15" customHeight="1">
      <c r="A57" s="131" t="s">
        <v>86</v>
      </c>
      <c r="B57" s="131"/>
      <c r="C57" s="131"/>
      <c r="D57" s="131"/>
      <c r="E57" s="131"/>
      <c r="F57" s="131"/>
      <c r="G57" s="119"/>
    </row>
    <row r="58" spans="1:12" ht="42" customHeight="1">
      <c r="A58" s="131"/>
      <c r="B58" s="131"/>
      <c r="C58" s="131"/>
      <c r="D58" s="131"/>
      <c r="E58" s="131"/>
      <c r="F58" s="131"/>
      <c r="G58" s="119"/>
    </row>
    <row r="59" spans="1:12" s="70" customFormat="1" ht="42" customHeight="1">
      <c r="B59" s="71"/>
      <c r="C59" s="8"/>
      <c r="D59" s="58"/>
      <c r="E59" s="8"/>
      <c r="F59" s="8"/>
      <c r="G59" s="8"/>
      <c r="H59" s="7"/>
      <c r="I59" s="8"/>
      <c r="J59" s="8"/>
      <c r="K59" s="8"/>
      <c r="L59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49:D49"/>
    <mergeCell ref="A55:F56"/>
    <mergeCell ref="A57:F58"/>
    <mergeCell ref="B2:F2"/>
    <mergeCell ref="B3:F3"/>
    <mergeCell ref="B4:F4"/>
    <mergeCell ref="B5:F5"/>
    <mergeCell ref="B8:F9"/>
    <mergeCell ref="B41:F4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view="pageBreakPreview" topLeftCell="A22" zoomScale="70" zoomScaleSheetLayoutView="70" workbookViewId="0">
      <selection activeCell="C44" sqref="C44"/>
    </sheetView>
  </sheetViews>
  <sheetFormatPr defaultRowHeight="18.75"/>
  <cols>
    <col min="1" max="1" width="5.42578125" style="70" customWidth="1"/>
    <col min="2" max="2" width="47.28515625" style="71" customWidth="1"/>
    <col min="3" max="3" width="26" style="8" customWidth="1"/>
    <col min="4" max="4" width="33.7109375" style="58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60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61</v>
      </c>
      <c r="C5" s="123"/>
      <c r="D5" s="123"/>
      <c r="E5" s="123"/>
      <c r="F5" s="123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3"/>
      <c r="C7" s="73"/>
      <c r="D7" s="73"/>
      <c r="E7" s="73"/>
      <c r="F7" s="73"/>
      <c r="G7" s="13"/>
    </row>
    <row r="8" spans="1:11">
      <c r="A8" s="11"/>
      <c r="B8" s="132" t="s">
        <v>66</v>
      </c>
      <c r="C8" s="132"/>
      <c r="D8" s="132"/>
      <c r="E8" s="132"/>
      <c r="F8" s="132"/>
      <c r="G8" s="13"/>
    </row>
    <row r="9" spans="1:11">
      <c r="A9" s="11"/>
      <c r="B9" s="132"/>
      <c r="C9" s="132"/>
      <c r="D9" s="132"/>
      <c r="E9" s="132"/>
      <c r="F9" s="132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4" t="s">
        <v>67</v>
      </c>
      <c r="C11" s="75" t="s">
        <v>68</v>
      </c>
      <c r="D11" s="76" t="s">
        <v>69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7" t="s">
        <v>70</v>
      </c>
      <c r="C12" s="78" t="s">
        <v>71</v>
      </c>
      <c r="D12" s="79" t="s">
        <v>72</v>
      </c>
      <c r="E12" s="80"/>
      <c r="F12" s="13"/>
      <c r="G12" s="35"/>
      <c r="J12" s="37"/>
      <c r="K12" s="38"/>
    </row>
    <row r="13" spans="1:11" s="86" customFormat="1" ht="75">
      <c r="A13" s="31"/>
      <c r="B13" s="81" t="s">
        <v>73</v>
      </c>
      <c r="C13" s="82" t="s">
        <v>71</v>
      </c>
      <c r="D13" s="83" t="s">
        <v>72</v>
      </c>
      <c r="E13" s="34"/>
      <c r="F13" s="84"/>
      <c r="G13" s="85"/>
      <c r="J13" s="87"/>
      <c r="K13" s="88"/>
    </row>
    <row r="14" spans="1:11" s="86" customFormat="1" ht="58.5" customHeight="1">
      <c r="A14" s="31"/>
      <c r="B14" s="89" t="s">
        <v>74</v>
      </c>
      <c r="C14" s="90" t="s">
        <v>71</v>
      </c>
      <c r="D14" s="91" t="s">
        <v>75</v>
      </c>
      <c r="E14" s="34"/>
      <c r="F14" s="84"/>
      <c r="G14" s="85"/>
      <c r="J14" s="87"/>
      <c r="K14" s="88"/>
    </row>
    <row r="15" spans="1:11" s="86" customFormat="1" ht="60" customHeight="1">
      <c r="A15" s="31"/>
      <c r="B15" s="92" t="s">
        <v>76</v>
      </c>
      <c r="C15" s="82" t="s">
        <v>71</v>
      </c>
      <c r="D15" s="82" t="s">
        <v>75</v>
      </c>
      <c r="E15" s="34"/>
      <c r="F15" s="84"/>
      <c r="G15" s="85"/>
      <c r="J15" s="87"/>
      <c r="K15" s="88"/>
    </row>
    <row r="16" spans="1:11" s="96" customFormat="1">
      <c r="A16" s="31"/>
      <c r="B16" s="93"/>
      <c r="C16" s="94"/>
      <c r="D16" s="94"/>
      <c r="E16" s="34"/>
      <c r="F16" s="13"/>
      <c r="G16" s="95"/>
      <c r="J16" s="97"/>
      <c r="K16" s="98"/>
    </row>
    <row r="17" spans="1:11" s="36" customFormat="1" ht="56.25">
      <c r="A17" s="31" t="s">
        <v>7</v>
      </c>
      <c r="B17" s="99" t="s">
        <v>14</v>
      </c>
      <c r="C17" s="99" t="s">
        <v>16</v>
      </c>
      <c r="D17" s="99" t="s">
        <v>77</v>
      </c>
      <c r="E17" s="34"/>
      <c r="F17" s="13"/>
      <c r="G17" s="35"/>
      <c r="J17" s="37"/>
      <c r="K17" s="38"/>
    </row>
    <row r="18" spans="1:11" s="36" customFormat="1">
      <c r="A18" s="31"/>
      <c r="B18" s="39" t="s">
        <v>78</v>
      </c>
      <c r="C18" s="100">
        <f>6585.02*12</f>
        <v>79020.240000000005</v>
      </c>
      <c r="D18" s="101"/>
      <c r="E18" s="34"/>
      <c r="F18" s="13"/>
      <c r="G18" s="35"/>
      <c r="J18" s="37"/>
      <c r="K18" s="38"/>
    </row>
    <row r="19" spans="1:11" s="36" customFormat="1">
      <c r="A19" s="31"/>
      <c r="B19" s="39" t="s">
        <v>87</v>
      </c>
      <c r="C19" s="40">
        <v>1264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88</v>
      </c>
      <c r="C20" s="40">
        <v>1432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89</v>
      </c>
      <c r="C21" s="40">
        <v>120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102" t="s">
        <v>90</v>
      </c>
      <c r="C22" s="103">
        <v>5492.31</v>
      </c>
      <c r="D22" s="42"/>
      <c r="E22" s="43"/>
      <c r="F22" s="13"/>
      <c r="G22" s="35"/>
      <c r="J22" s="37"/>
      <c r="K22" s="38"/>
    </row>
    <row r="23" spans="1:11" s="36" customFormat="1">
      <c r="A23" s="31"/>
      <c r="B23" s="39" t="s">
        <v>91</v>
      </c>
      <c r="C23" s="40">
        <v>841.5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39" t="s">
        <v>92</v>
      </c>
      <c r="C24" s="40">
        <v>26024.29</v>
      </c>
      <c r="D24" s="42"/>
      <c r="E24" s="43"/>
      <c r="F24" s="13"/>
      <c r="G24" s="35"/>
      <c r="J24" s="37"/>
      <c r="K24" s="38"/>
    </row>
    <row r="25" spans="1:11" s="36" customFormat="1">
      <c r="A25" s="31"/>
      <c r="B25" s="39" t="s">
        <v>93</v>
      </c>
      <c r="C25" s="40">
        <v>200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39" t="s">
        <v>94</v>
      </c>
      <c r="C26" s="40">
        <v>8044.32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32</v>
      </c>
      <c r="C27" s="40">
        <v>166.25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95</v>
      </c>
      <c r="C28" s="103">
        <v>840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96</v>
      </c>
      <c r="C29" s="40">
        <v>235.35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97</v>
      </c>
      <c r="C30" s="40">
        <v>3240.87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98</v>
      </c>
      <c r="C31" s="103">
        <v>529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99</v>
      </c>
      <c r="C32" s="40">
        <v>2485.9499999999998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79</v>
      </c>
      <c r="C33" s="40">
        <v>31223.81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39</v>
      </c>
      <c r="C34" s="40">
        <v>74.75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102" t="s">
        <v>100</v>
      </c>
      <c r="C35" s="40">
        <v>5193.88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104" t="s">
        <v>44</v>
      </c>
      <c r="C36" s="105">
        <f>SUBTOTAL(109,[Стоимость всего:])</f>
        <v>166428.52000000002</v>
      </c>
      <c r="D36" s="105">
        <f>SUBTOTAL(109,[в т.ч. расходы со статьи КР])</f>
        <v>0</v>
      </c>
      <c r="E36" s="43"/>
      <c r="F36" s="13"/>
      <c r="G36" s="35"/>
      <c r="J36" s="37"/>
      <c r="K36" s="38"/>
    </row>
    <row r="37" spans="1:11" s="36" customFormat="1">
      <c r="A37" s="31"/>
      <c r="B37" s="52"/>
      <c r="C37" s="51"/>
      <c r="D37" s="51"/>
      <c r="E37" s="43"/>
      <c r="F37" s="13"/>
      <c r="G37" s="35"/>
      <c r="J37" s="37"/>
      <c r="K37" s="38"/>
    </row>
    <row r="38" spans="1:11" s="36" customFormat="1">
      <c r="A38" s="31"/>
      <c r="B38" s="129" t="s">
        <v>80</v>
      </c>
      <c r="C38" s="129"/>
      <c r="D38" s="129"/>
      <c r="E38" s="129"/>
      <c r="F38" s="129"/>
      <c r="G38" s="35"/>
      <c r="J38" s="37"/>
      <c r="K38" s="38"/>
    </row>
    <row r="39" spans="1:11" s="36" customFormat="1" ht="37.5">
      <c r="A39" s="31"/>
      <c r="B39" s="72" t="s">
        <v>62</v>
      </c>
      <c r="C39" s="72" t="s">
        <v>63</v>
      </c>
      <c r="D39" s="72" t="s">
        <v>64</v>
      </c>
      <c r="E39" s="72" t="s">
        <v>65</v>
      </c>
      <c r="F39" s="72" t="s">
        <v>81</v>
      </c>
      <c r="G39" s="35"/>
      <c r="I39" s="43"/>
      <c r="J39" s="13"/>
      <c r="K39" s="38"/>
    </row>
    <row r="40" spans="1:11" s="36" customFormat="1">
      <c r="A40" s="31"/>
      <c r="B40" s="56">
        <v>15124.82</v>
      </c>
      <c r="C40" s="56">
        <v>70133.260000000009</v>
      </c>
      <c r="D40" s="56">
        <v>69861.76999999999</v>
      </c>
      <c r="E40" s="56">
        <v>15396.310000000007</v>
      </c>
      <c r="F40" s="56">
        <v>77350.210000000006</v>
      </c>
      <c r="G40" s="35"/>
      <c r="I40" s="106"/>
      <c r="J40" s="106"/>
      <c r="K40" s="38"/>
    </row>
    <row r="41" spans="1:11" s="36" customFormat="1">
      <c r="A41" s="31"/>
      <c r="B41" s="107" t="s">
        <v>101</v>
      </c>
      <c r="C41" s="47"/>
      <c r="D41" s="58"/>
      <c r="E41" s="43"/>
      <c r="F41" s="13"/>
      <c r="G41" s="35"/>
      <c r="J41" s="37"/>
      <c r="K41" s="38"/>
    </row>
    <row r="42" spans="1:11" s="36" customFormat="1">
      <c r="A42" s="31"/>
      <c r="G42" s="35"/>
      <c r="J42" s="37"/>
      <c r="K42" s="38"/>
    </row>
    <row r="43" spans="1:11" s="36" customFormat="1">
      <c r="A43" s="51"/>
      <c r="B43" s="58"/>
      <c r="C43" s="59" t="s">
        <v>51</v>
      </c>
      <c r="D43" s="59" t="s">
        <v>52</v>
      </c>
      <c r="G43" s="51"/>
      <c r="H43" s="35"/>
    </row>
    <row r="44" spans="1:11" s="36" customFormat="1" ht="30" customHeight="1">
      <c r="A44" s="51"/>
      <c r="B44" s="108" t="s">
        <v>82</v>
      </c>
      <c r="C44" s="109">
        <v>-110791.99095012709</v>
      </c>
      <c r="D44" s="109">
        <v>0</v>
      </c>
      <c r="G44" s="51"/>
      <c r="H44" s="35"/>
    </row>
    <row r="45" spans="1:11" s="36" customFormat="1" hidden="1">
      <c r="A45" s="51"/>
      <c r="B45" s="110"/>
      <c r="C45" s="110"/>
      <c r="D45" s="110"/>
      <c r="G45" s="51"/>
      <c r="H45" s="35"/>
    </row>
    <row r="46" spans="1:11" s="112" customFormat="1" ht="57" customHeight="1">
      <c r="A46" s="111"/>
      <c r="B46" s="122" t="s">
        <v>54</v>
      </c>
      <c r="C46" s="122"/>
      <c r="D46" s="122"/>
      <c r="G46" s="111"/>
      <c r="H46" s="113"/>
    </row>
    <row r="47" spans="1:11">
      <c r="A47" s="47"/>
      <c r="B47" s="8"/>
      <c r="C47" s="63"/>
      <c r="G47" s="47"/>
    </row>
    <row r="48" spans="1:11" s="110" customFormat="1">
      <c r="A48" s="114"/>
      <c r="B48" s="58"/>
      <c r="C48" s="11"/>
      <c r="D48" s="58"/>
      <c r="E48" s="114"/>
      <c r="F48" s="114"/>
      <c r="G48" s="114"/>
      <c r="H48" s="115"/>
    </row>
    <row r="49" spans="1:12">
      <c r="A49" s="62" t="s">
        <v>55</v>
      </c>
      <c r="B49" s="116"/>
      <c r="C49" s="116"/>
      <c r="D49" s="117" t="s">
        <v>83</v>
      </c>
      <c r="F49" s="47"/>
      <c r="G49" s="47"/>
    </row>
    <row r="50" spans="1:12" s="58" customFormat="1">
      <c r="A50" s="16" t="s">
        <v>56</v>
      </c>
      <c r="B50" s="116"/>
      <c r="C50" s="116"/>
      <c r="D50" s="47" t="s">
        <v>84</v>
      </c>
      <c r="F50" s="47"/>
      <c r="G50" s="47"/>
      <c r="H50" s="7"/>
      <c r="I50" s="8"/>
      <c r="J50" s="8"/>
      <c r="K50" s="8"/>
      <c r="L50" s="8"/>
    </row>
    <row r="51" spans="1:12" s="58" customFormat="1">
      <c r="A51" s="47"/>
      <c r="B51" s="71"/>
      <c r="C51" s="8"/>
      <c r="E51" s="47"/>
      <c r="F51" s="47"/>
      <c r="G51" s="47"/>
      <c r="H51" s="7"/>
      <c r="I51" s="8"/>
      <c r="J51" s="8"/>
      <c r="K51" s="8"/>
      <c r="L51" s="8"/>
    </row>
    <row r="52" spans="1:12" s="58" customFormat="1" ht="18.75" customHeight="1">
      <c r="A52" s="130" t="s">
        <v>85</v>
      </c>
      <c r="B52" s="130"/>
      <c r="C52" s="130"/>
      <c r="D52" s="130"/>
      <c r="E52" s="130"/>
      <c r="F52" s="130"/>
      <c r="G52" s="118"/>
      <c r="H52" s="7"/>
      <c r="I52" s="8"/>
      <c r="J52" s="8"/>
      <c r="K52" s="8"/>
      <c r="L52" s="8"/>
    </row>
    <row r="53" spans="1:12" s="58" customFormat="1" ht="38.25" customHeight="1">
      <c r="A53" s="130"/>
      <c r="B53" s="130"/>
      <c r="C53" s="130"/>
      <c r="D53" s="130"/>
      <c r="E53" s="130"/>
      <c r="F53" s="130"/>
      <c r="G53" s="118"/>
      <c r="H53" s="7"/>
      <c r="I53" s="8"/>
      <c r="J53" s="8"/>
      <c r="K53" s="8"/>
      <c r="L53" s="8"/>
    </row>
    <row r="54" spans="1:12" ht="15" customHeight="1">
      <c r="A54" s="131" t="s">
        <v>86</v>
      </c>
      <c r="B54" s="131"/>
      <c r="C54" s="131"/>
      <c r="D54" s="131"/>
      <c r="E54" s="131"/>
      <c r="F54" s="131"/>
      <c r="G54" s="119"/>
    </row>
    <row r="55" spans="1:12" ht="42" customHeight="1">
      <c r="A55" s="131"/>
      <c r="B55" s="131"/>
      <c r="C55" s="131"/>
      <c r="D55" s="131"/>
      <c r="E55" s="131"/>
      <c r="F55" s="131"/>
      <c r="G55" s="119"/>
    </row>
    <row r="56" spans="1:12" s="70" customFormat="1" ht="42" customHeight="1">
      <c r="B56" s="71"/>
      <c r="C56" s="8"/>
      <c r="D56" s="58"/>
      <c r="E56" s="8"/>
      <c r="F56" s="8"/>
      <c r="G56" s="8"/>
      <c r="H56" s="7"/>
      <c r="I56" s="8"/>
      <c r="J56" s="8"/>
      <c r="K56" s="8"/>
      <c r="L56" s="8"/>
    </row>
  </sheetData>
  <sheetProtection password="ECC7" sheet="1" objects="1" scenarios="1"/>
  <mergeCells count="9">
    <mergeCell ref="B38:F38"/>
    <mergeCell ref="B46:D46"/>
    <mergeCell ref="A52:F53"/>
    <mergeCell ref="A54:F55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71"/>
  <sheetViews>
    <sheetView view="pageBreakPreview" topLeftCell="A13" zoomScale="70" zoomScaleSheetLayoutView="70" workbookViewId="0">
      <selection activeCell="D64" sqref="D64"/>
    </sheetView>
  </sheetViews>
  <sheetFormatPr defaultRowHeight="18.75"/>
  <cols>
    <col min="1" max="1" width="5.42578125" style="70" customWidth="1"/>
    <col min="2" max="2" width="43.7109375" style="71" customWidth="1"/>
    <col min="3" max="3" width="26.140625" style="8" bestFit="1" customWidth="1"/>
    <col min="4" max="4" width="34" style="58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3" t="s">
        <v>0</v>
      </c>
      <c r="C2" s="123"/>
      <c r="D2" s="123"/>
      <c r="E2" s="123"/>
      <c r="F2" s="123"/>
      <c r="G2" s="10"/>
    </row>
    <row r="3" spans="1:12" ht="48.75" customHeight="1">
      <c r="A3" s="11"/>
      <c r="B3" s="124" t="s">
        <v>1</v>
      </c>
      <c r="C3" s="124"/>
      <c r="D3" s="124"/>
      <c r="E3" s="124"/>
      <c r="F3" s="124"/>
      <c r="G3" s="12"/>
    </row>
    <row r="4" spans="1:12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2">
      <c r="A5" s="11"/>
      <c r="B5" s="123" t="s">
        <v>3</v>
      </c>
      <c r="C5" s="123"/>
      <c r="D5" s="123"/>
      <c r="E5" s="123"/>
      <c r="F5" s="123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5" t="s">
        <v>13</v>
      </c>
      <c r="C14" s="125"/>
      <c r="D14" s="22">
        <v>150490.12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864.84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21</v>
      </c>
      <c r="D19" s="41">
        <v>1623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22</v>
      </c>
      <c r="C20" s="40" t="s">
        <v>21</v>
      </c>
      <c r="D20" s="41">
        <v>1448.43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20</v>
      </c>
      <c r="C21" s="40" t="s">
        <v>23</v>
      </c>
      <c r="D21" s="41">
        <v>864.84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24</v>
      </c>
      <c r="C22" s="40" t="s">
        <v>23</v>
      </c>
      <c r="D22" s="44">
        <v>475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25</v>
      </c>
      <c r="C23" s="40" t="s">
        <v>26</v>
      </c>
      <c r="D23" s="44">
        <v>6889.44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24</v>
      </c>
      <c r="C24" s="40" t="s">
        <v>26</v>
      </c>
      <c r="D24" s="41">
        <v>415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25</v>
      </c>
      <c r="C25" s="40" t="s">
        <v>27</v>
      </c>
      <c r="D25" s="44">
        <v>7535.33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28</v>
      </c>
      <c r="C26" s="40" t="s">
        <v>27</v>
      </c>
      <c r="D26" s="41">
        <v>150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25</v>
      </c>
      <c r="C27" s="40" t="s">
        <v>29</v>
      </c>
      <c r="D27" s="44">
        <v>7535.33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30</v>
      </c>
      <c r="C28" s="40" t="s">
        <v>29</v>
      </c>
      <c r="D28" s="44">
        <v>126662.39999999999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25</v>
      </c>
      <c r="C29" s="40" t="s">
        <v>31</v>
      </c>
      <c r="D29" s="44">
        <v>7535.33</v>
      </c>
      <c r="E29" s="42"/>
      <c r="F29" s="43"/>
      <c r="G29" s="13"/>
      <c r="H29" s="35"/>
      <c r="K29" s="37"/>
      <c r="L29" s="38"/>
    </row>
    <row r="30" spans="1:12" s="36" customFormat="1">
      <c r="A30" s="31"/>
      <c r="B30" s="39" t="s">
        <v>22</v>
      </c>
      <c r="C30" s="40" t="s">
        <v>31</v>
      </c>
      <c r="D30" s="44">
        <v>3030.96</v>
      </c>
      <c r="E30" s="42"/>
      <c r="F30" s="43"/>
      <c r="G30" s="13"/>
      <c r="H30" s="35"/>
      <c r="K30" s="37"/>
      <c r="L30" s="38"/>
    </row>
    <row r="31" spans="1:12" s="36" customFormat="1">
      <c r="A31" s="31"/>
      <c r="B31" s="39" t="s">
        <v>20</v>
      </c>
      <c r="C31" s="40" t="s">
        <v>31</v>
      </c>
      <c r="D31" s="44">
        <v>2797.78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32</v>
      </c>
      <c r="C32" s="40" t="s">
        <v>31</v>
      </c>
      <c r="D32" s="44">
        <v>458.75</v>
      </c>
      <c r="E32" s="42"/>
      <c r="F32" s="43"/>
      <c r="G32" s="13"/>
      <c r="H32" s="35"/>
      <c r="K32" s="37"/>
      <c r="L32" s="38"/>
    </row>
    <row r="33" spans="1:12" s="36" customFormat="1">
      <c r="A33" s="31"/>
      <c r="B33" s="39" t="s">
        <v>30</v>
      </c>
      <c r="C33" s="40" t="s">
        <v>31</v>
      </c>
      <c r="D33" s="44">
        <v>221879.8</v>
      </c>
      <c r="E33" s="42">
        <v>150665.99999999997</v>
      </c>
      <c r="F33" s="43"/>
      <c r="G33" s="13"/>
      <c r="H33" s="35"/>
      <c r="K33" s="37"/>
      <c r="L33" s="38"/>
    </row>
    <row r="34" spans="1:12" s="36" customFormat="1">
      <c r="A34" s="31"/>
      <c r="B34" s="39" t="s">
        <v>25</v>
      </c>
      <c r="C34" s="40" t="s">
        <v>33</v>
      </c>
      <c r="D34" s="44">
        <v>6585.02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34</v>
      </c>
      <c r="C35" s="40" t="s">
        <v>33</v>
      </c>
      <c r="D35" s="45">
        <v>1610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25</v>
      </c>
      <c r="C36" s="40" t="s">
        <v>35</v>
      </c>
      <c r="D36" s="44">
        <v>6585.02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30</v>
      </c>
      <c r="C37" s="40" t="s">
        <v>35</v>
      </c>
      <c r="D37" s="41">
        <v>110996.83</v>
      </c>
      <c r="E37" s="42">
        <v>63681.9</v>
      </c>
      <c r="F37" s="43"/>
      <c r="G37" s="13"/>
      <c r="H37" s="35"/>
      <c r="K37" s="37"/>
      <c r="L37" s="38"/>
    </row>
    <row r="38" spans="1:12" s="36" customFormat="1">
      <c r="A38" s="31"/>
      <c r="B38" s="39" t="s">
        <v>20</v>
      </c>
      <c r="C38" s="40" t="s">
        <v>35</v>
      </c>
      <c r="D38" s="44">
        <v>10103.549999999999</v>
      </c>
      <c r="E38" s="42"/>
      <c r="F38" s="43"/>
      <c r="G38" s="13"/>
      <c r="H38" s="35"/>
      <c r="K38" s="37"/>
      <c r="L38" s="38"/>
    </row>
    <row r="39" spans="1:12" s="36" customFormat="1">
      <c r="A39" s="31"/>
      <c r="B39" s="39" t="s">
        <v>36</v>
      </c>
      <c r="C39" s="40" t="s">
        <v>35</v>
      </c>
      <c r="D39" s="41">
        <v>6586</v>
      </c>
      <c r="E39" s="42"/>
      <c r="F39" s="43"/>
      <c r="G39" s="13"/>
      <c r="H39" s="35"/>
      <c r="K39" s="37"/>
      <c r="L39" s="38"/>
    </row>
    <row r="40" spans="1:12" s="36" customFormat="1">
      <c r="A40" s="31"/>
      <c r="B40" s="39" t="s">
        <v>25</v>
      </c>
      <c r="C40" s="40" t="s">
        <v>37</v>
      </c>
      <c r="D40" s="44">
        <v>6585.02</v>
      </c>
      <c r="E40" s="42"/>
      <c r="F40" s="43"/>
      <c r="G40" s="13"/>
      <c r="H40" s="35"/>
      <c r="K40" s="37"/>
      <c r="L40" s="38"/>
    </row>
    <row r="41" spans="1:12" s="36" customFormat="1">
      <c r="A41" s="31"/>
      <c r="B41" s="39" t="s">
        <v>22</v>
      </c>
      <c r="C41" s="40" t="s">
        <v>37</v>
      </c>
      <c r="D41" s="41">
        <v>2525.87</v>
      </c>
      <c r="E41" s="42"/>
      <c r="F41" s="43"/>
      <c r="G41" s="13"/>
      <c r="H41" s="35"/>
      <c r="K41" s="37"/>
      <c r="L41" s="38"/>
    </row>
    <row r="42" spans="1:12" s="36" customFormat="1">
      <c r="A42" s="31"/>
      <c r="B42" s="39" t="s">
        <v>30</v>
      </c>
      <c r="C42" s="40" t="s">
        <v>37</v>
      </c>
      <c r="D42" s="44">
        <v>137748.20000000001</v>
      </c>
      <c r="E42" s="42"/>
      <c r="F42" s="43"/>
      <c r="G42" s="13"/>
      <c r="H42" s="35"/>
      <c r="K42" s="37"/>
      <c r="L42" s="38"/>
    </row>
    <row r="43" spans="1:12" s="36" customFormat="1">
      <c r="A43" s="31"/>
      <c r="B43" s="39" t="s">
        <v>25</v>
      </c>
      <c r="C43" s="40" t="s">
        <v>38</v>
      </c>
      <c r="D43" s="44">
        <v>6585.02</v>
      </c>
      <c r="E43" s="42"/>
      <c r="F43" s="43"/>
      <c r="G43" s="13"/>
      <c r="H43" s="35"/>
      <c r="K43" s="37"/>
      <c r="L43" s="38"/>
    </row>
    <row r="44" spans="1:12" s="36" customFormat="1">
      <c r="A44" s="31"/>
      <c r="B44" s="39" t="s">
        <v>30</v>
      </c>
      <c r="C44" s="40" t="s">
        <v>38</v>
      </c>
      <c r="D44" s="44">
        <v>633.9</v>
      </c>
      <c r="E44" s="42"/>
      <c r="F44" s="43"/>
      <c r="G44" s="13"/>
      <c r="H44" s="35"/>
      <c r="K44" s="37"/>
      <c r="L44" s="38"/>
    </row>
    <row r="45" spans="1:12" s="36" customFormat="1">
      <c r="A45" s="31"/>
      <c r="B45" s="39" t="s">
        <v>39</v>
      </c>
      <c r="C45" s="40" t="s">
        <v>38</v>
      </c>
      <c r="D45" s="41">
        <v>326.5</v>
      </c>
      <c r="E45" s="42"/>
      <c r="F45" s="43"/>
      <c r="G45" s="13"/>
      <c r="H45" s="35"/>
      <c r="K45" s="37"/>
      <c r="L45" s="38"/>
    </row>
    <row r="46" spans="1:12" s="36" customFormat="1">
      <c r="A46" s="31"/>
      <c r="B46" s="39" t="s">
        <v>20</v>
      </c>
      <c r="C46" s="40" t="s">
        <v>38</v>
      </c>
      <c r="D46" s="44">
        <v>731.84</v>
      </c>
      <c r="E46" s="42"/>
      <c r="F46" s="43"/>
      <c r="G46" s="13"/>
      <c r="H46" s="35"/>
      <c r="K46" s="37"/>
      <c r="L46" s="38"/>
    </row>
    <row r="47" spans="1:12" s="36" customFormat="1">
      <c r="A47" s="31"/>
      <c r="B47" s="39" t="s">
        <v>22</v>
      </c>
      <c r="C47" s="40" t="s">
        <v>38</v>
      </c>
      <c r="D47" s="44">
        <v>42116.47</v>
      </c>
      <c r="E47" s="42"/>
      <c r="F47" s="43"/>
      <c r="G47" s="13"/>
      <c r="H47" s="35"/>
      <c r="K47" s="37"/>
      <c r="L47" s="38"/>
    </row>
    <row r="48" spans="1:12" s="36" customFormat="1">
      <c r="A48" s="31"/>
      <c r="B48" s="46" t="s">
        <v>40</v>
      </c>
      <c r="C48" s="40" t="s">
        <v>38</v>
      </c>
      <c r="D48" s="44">
        <v>350.25</v>
      </c>
      <c r="E48" s="42"/>
      <c r="F48" s="43"/>
      <c r="G48" s="13"/>
      <c r="H48" s="35"/>
      <c r="K48" s="37"/>
      <c r="L48" s="38"/>
    </row>
    <row r="49" spans="1:12" s="36" customFormat="1">
      <c r="A49" s="31"/>
      <c r="B49" s="39" t="s">
        <v>25</v>
      </c>
      <c r="C49" s="40" t="s">
        <v>41</v>
      </c>
      <c r="D49" s="44">
        <v>6585.02</v>
      </c>
      <c r="E49" s="42"/>
      <c r="F49" s="43"/>
      <c r="G49" s="13"/>
      <c r="H49" s="35"/>
      <c r="K49" s="37"/>
      <c r="L49" s="38"/>
    </row>
    <row r="50" spans="1:12" s="36" customFormat="1">
      <c r="A50" s="31"/>
      <c r="B50" s="39" t="s">
        <v>36</v>
      </c>
      <c r="C50" s="40" t="s">
        <v>41</v>
      </c>
      <c r="D50" s="41">
        <v>7061.5</v>
      </c>
      <c r="E50" s="42"/>
      <c r="F50" s="43"/>
      <c r="G50" s="13"/>
      <c r="H50" s="35"/>
      <c r="K50" s="37"/>
      <c r="L50" s="38"/>
    </row>
    <row r="51" spans="1:12" s="36" customFormat="1">
      <c r="A51" s="31"/>
      <c r="B51" s="39" t="s">
        <v>25</v>
      </c>
      <c r="C51" s="40" t="s">
        <v>42</v>
      </c>
      <c r="D51" s="44">
        <v>6585.02</v>
      </c>
      <c r="E51" s="42"/>
      <c r="F51" s="43"/>
      <c r="G51" s="13"/>
      <c r="H51" s="35"/>
      <c r="K51" s="37"/>
      <c r="L51" s="38"/>
    </row>
    <row r="52" spans="1:12" s="36" customFormat="1">
      <c r="A52" s="31"/>
      <c r="B52" s="39" t="s">
        <v>43</v>
      </c>
      <c r="C52" s="40" t="s">
        <v>42</v>
      </c>
      <c r="D52" s="44">
        <v>17512.02</v>
      </c>
      <c r="E52" s="42"/>
      <c r="F52" s="43"/>
      <c r="G52" s="13"/>
      <c r="H52" s="35"/>
      <c r="K52" s="37"/>
      <c r="L52" s="38"/>
    </row>
    <row r="53" spans="1:12" s="36" customFormat="1">
      <c r="A53" s="31"/>
      <c r="B53" s="39" t="s">
        <v>39</v>
      </c>
      <c r="C53" s="40" t="s">
        <v>42</v>
      </c>
      <c r="D53" s="44">
        <v>522.5</v>
      </c>
      <c r="E53" s="42"/>
      <c r="F53" s="43"/>
      <c r="G53" s="13"/>
      <c r="H53" s="35"/>
      <c r="K53" s="37"/>
      <c r="L53" s="38"/>
    </row>
    <row r="54" spans="1:12">
      <c r="A54" s="47"/>
      <c r="B54" s="48" t="s">
        <v>44</v>
      </c>
      <c r="C54" s="49"/>
      <c r="D54" s="50">
        <f>SUBTOTAL(109,D17:D53)</f>
        <v>768501.78</v>
      </c>
      <c r="E54" s="50">
        <f>SUBTOTAL(109,E17:E53)</f>
        <v>214347.89999999997</v>
      </c>
      <c r="F54" s="28"/>
      <c r="G54" s="47"/>
    </row>
    <row r="55" spans="1:12" s="36" customFormat="1">
      <c r="A55" s="51"/>
      <c r="B55" s="52"/>
      <c r="C55" s="53"/>
      <c r="D55" s="54"/>
      <c r="E55" s="51"/>
      <c r="F55" s="51"/>
      <c r="G55" s="51"/>
      <c r="H55" s="35"/>
    </row>
    <row r="56" spans="1:12" s="36" customFormat="1" ht="21" customHeight="1">
      <c r="A56" s="51"/>
      <c r="B56" s="52"/>
      <c r="C56" s="51"/>
      <c r="D56" s="51"/>
      <c r="E56" s="51"/>
      <c r="F56" s="51"/>
      <c r="G56" s="51"/>
      <c r="H56" s="35"/>
    </row>
    <row r="57" spans="1:12" s="36" customFormat="1">
      <c r="A57" s="51"/>
      <c r="B57" s="126" t="s">
        <v>45</v>
      </c>
      <c r="C57" s="127"/>
      <c r="D57" s="127"/>
      <c r="E57" s="127"/>
      <c r="F57" s="128"/>
      <c r="G57" s="51"/>
      <c r="H57" s="35"/>
    </row>
    <row r="58" spans="1:12">
      <c r="A58" s="47"/>
      <c r="B58" s="55" t="s">
        <v>46</v>
      </c>
      <c r="C58" s="55" t="s">
        <v>47</v>
      </c>
      <c r="D58" s="55" t="s">
        <v>48</v>
      </c>
      <c r="E58" s="55" t="s">
        <v>49</v>
      </c>
      <c r="F58" s="55" t="s">
        <v>50</v>
      </c>
      <c r="G58" s="47"/>
    </row>
    <row r="59" spans="1:12">
      <c r="A59" s="47"/>
      <c r="B59" s="56">
        <v>11578.419999999998</v>
      </c>
      <c r="C59" s="56">
        <v>71352.350000000006</v>
      </c>
      <c r="D59" s="56">
        <v>67805.95</v>
      </c>
      <c r="E59" s="56">
        <v>15124.82</v>
      </c>
      <c r="F59" s="56">
        <f>E54</f>
        <v>214347.89999999997</v>
      </c>
      <c r="G59" s="47"/>
    </row>
    <row r="60" spans="1:12">
      <c r="A60" s="47"/>
      <c r="B60" s="57"/>
      <c r="C60" s="47"/>
      <c r="E60" s="47"/>
      <c r="F60" s="47"/>
      <c r="G60" s="47"/>
      <c r="H60" s="7">
        <f>B59+C59-D59</f>
        <v>15124.820000000007</v>
      </c>
    </row>
    <row r="61" spans="1:12">
      <c r="A61" s="47"/>
      <c r="B61" s="58"/>
      <c r="C61" s="59" t="s">
        <v>51</v>
      </c>
      <c r="D61" s="59" t="s">
        <v>52</v>
      </c>
      <c r="E61" s="47"/>
      <c r="F61" s="47"/>
      <c r="G61" s="47"/>
    </row>
    <row r="62" spans="1:12">
      <c r="A62" s="47"/>
      <c r="B62" s="60" t="s">
        <v>53</v>
      </c>
      <c r="C62" s="61">
        <v>-236126.07400000002</v>
      </c>
      <c r="D62" s="61">
        <v>6985.4400000000023</v>
      </c>
      <c r="E62" s="47"/>
      <c r="F62" s="47"/>
      <c r="G62" s="47"/>
    </row>
    <row r="63" spans="1:12" ht="60.75" customHeight="1">
      <c r="A63" s="47"/>
      <c r="B63" s="122" t="s">
        <v>54</v>
      </c>
      <c r="C63" s="122"/>
      <c r="D63" s="122"/>
      <c r="E63" s="47"/>
      <c r="F63" s="47"/>
      <c r="G63" s="47"/>
    </row>
    <row r="64" spans="1:12">
      <c r="A64" s="47"/>
      <c r="B64" s="14"/>
      <c r="C64" s="11"/>
      <c r="E64" s="47"/>
      <c r="F64" s="47"/>
      <c r="G64" s="47"/>
    </row>
    <row r="65" spans="1:12">
      <c r="A65" s="47"/>
      <c r="B65" s="62" t="s">
        <v>55</v>
      </c>
      <c r="C65" s="63"/>
      <c r="E65" s="47"/>
      <c r="F65" s="47"/>
      <c r="G65" s="47"/>
    </row>
    <row r="66" spans="1:12" s="58" customFormat="1">
      <c r="A66" s="47"/>
      <c r="B66" s="14" t="s">
        <v>56</v>
      </c>
      <c r="C66" s="11"/>
      <c r="E66" s="47"/>
      <c r="F66" s="47"/>
      <c r="G66" s="47"/>
      <c r="H66" s="7"/>
      <c r="I66" s="8"/>
      <c r="J66" s="8"/>
      <c r="K66" s="8"/>
      <c r="L66" s="8"/>
    </row>
    <row r="67" spans="1:12" s="58" customFormat="1">
      <c r="A67" s="47"/>
      <c r="B67" s="14"/>
      <c r="C67" s="11"/>
      <c r="E67" s="47"/>
      <c r="F67" s="47"/>
      <c r="G67" s="47"/>
      <c r="H67" s="7"/>
      <c r="I67" s="8"/>
      <c r="J67" s="8"/>
      <c r="K67" s="8"/>
      <c r="L67" s="8"/>
    </row>
    <row r="68" spans="1:12" s="58" customFormat="1" ht="18.75" customHeight="1">
      <c r="A68" s="64" t="s">
        <v>57</v>
      </c>
      <c r="B68" s="14"/>
      <c r="C68" s="14"/>
      <c r="D68" s="14"/>
      <c r="E68" s="14"/>
      <c r="F68" s="14"/>
      <c r="G68" s="14"/>
      <c r="H68" s="7"/>
      <c r="I68" s="8"/>
      <c r="J68" s="8"/>
      <c r="K68" s="8"/>
      <c r="L68" s="8"/>
    </row>
    <row r="69" spans="1:12" s="58" customFormat="1" ht="15.75" customHeight="1">
      <c r="A69" s="14"/>
      <c r="B69" s="14"/>
      <c r="C69" s="14"/>
      <c r="D69" s="14"/>
      <c r="E69" s="14"/>
      <c r="F69" s="14"/>
      <c r="G69" s="14"/>
      <c r="H69" s="7"/>
      <c r="I69" s="8"/>
      <c r="J69" s="8"/>
      <c r="K69" s="8"/>
      <c r="L69" s="8"/>
    </row>
    <row r="70" spans="1:12" s="68" customFormat="1" ht="15.75">
      <c r="A70" s="65" t="s">
        <v>58</v>
      </c>
      <c r="B70" s="66"/>
      <c r="C70" s="66"/>
      <c r="D70" s="67"/>
      <c r="E70" s="66"/>
      <c r="F70" s="66"/>
      <c r="G70" s="66"/>
      <c r="I70" s="66"/>
      <c r="J70" s="66"/>
      <c r="K70" s="66"/>
      <c r="L70" s="66"/>
    </row>
    <row r="71" spans="1:12" s="68" customFormat="1" ht="15.75">
      <c r="A71" s="66"/>
      <c r="B71" s="69" t="s">
        <v>59</v>
      </c>
      <c r="C71" s="66"/>
      <c r="D71" s="67"/>
      <c r="E71" s="66"/>
      <c r="F71" s="66"/>
      <c r="G71" s="66"/>
      <c r="I71" s="66"/>
      <c r="J71" s="66"/>
      <c r="K71" s="66"/>
      <c r="L71" s="66"/>
    </row>
  </sheetData>
  <mergeCells count="7">
    <mergeCell ref="B63:D63"/>
    <mergeCell ref="B2:F2"/>
    <mergeCell ref="B3:F3"/>
    <mergeCell ref="B4:F4"/>
    <mergeCell ref="B5:F5"/>
    <mergeCell ref="B14:C14"/>
    <mergeCell ref="B57:F57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2017-02-09T06:05:19Z</cp:lastPrinted>
  <dcterms:created xsi:type="dcterms:W3CDTF">2014-09-19T05:33:17Z</dcterms:created>
  <dcterms:modified xsi:type="dcterms:W3CDTF">2017-03-20T07:32:45Z</dcterms:modified>
</cp:coreProperties>
</file>