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год'!$A$1:$G$69</definedName>
    <definedName name="_xlnm.Print_Area" localSheetId="1">'2014 год'!$A$1:$F$75</definedName>
  </definedNames>
  <calcPr calcId="124519"/>
</workbook>
</file>

<file path=xl/calcChain.xml><?xml version="1.0" encoding="utf-8"?>
<calcChain xmlns="http://schemas.openxmlformats.org/spreadsheetml/2006/main">
  <c r="C44" i="2"/>
  <c r="C46" s="1"/>
  <c r="C38"/>
  <c r="D34"/>
  <c r="D46" s="1"/>
  <c r="F50" s="1"/>
  <c r="D33"/>
  <c r="D32"/>
  <c r="C18"/>
  <c r="H58" i="1"/>
  <c r="F57"/>
  <c r="C57"/>
  <c r="E52"/>
  <c r="D52"/>
</calcChain>
</file>

<file path=xl/sharedStrings.xml><?xml version="1.0" encoding="utf-8"?>
<sst xmlns="http://schemas.openxmlformats.org/spreadsheetml/2006/main" count="175" uniqueCount="111">
  <si>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</si>
  <si>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</si>
  <si>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ул.Киевская,д.47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</si>
  <si>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</si>
  <si>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</si>
  <si>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</si>
  <si>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</si>
  <si>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</si>
  <si>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</si>
  <si>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</si>
  <si>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</si>
  <si>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</si>
  <si>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</si>
  <si>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</si>
  <si>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</si>
  <si>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</si>
  <si>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</si>
  <si>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</si>
  <si>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</si>
  <si>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</si>
  <si>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подъезда</t>
  </si>
  <si>
    <t>февраль</t>
  </si>
  <si>
    <t>оплата ПСД</t>
  </si>
  <si>
    <t>март</t>
  </si>
  <si>
    <t>апрель</t>
  </si>
  <si>
    <t>май</t>
  </si>
  <si>
    <t>Замок</t>
  </si>
  <si>
    <t xml:space="preserve">Ремонт системы х.в.с. </t>
  </si>
  <si>
    <t>июнь</t>
  </si>
  <si>
    <t>Замена запорной арматуры</t>
  </si>
  <si>
    <t>июль</t>
  </si>
  <si>
    <t xml:space="preserve">Ремонт теплоснабжения </t>
  </si>
  <si>
    <t>Ремонт водоотведения</t>
  </si>
  <si>
    <t>Урны</t>
  </si>
  <si>
    <t>Ремонт кровли</t>
  </si>
  <si>
    <t>август</t>
  </si>
  <si>
    <t>Электромонтажные работы</t>
  </si>
  <si>
    <t>Ремонт крыши</t>
  </si>
  <si>
    <t>сентябрь</t>
  </si>
  <si>
    <t>октябрь</t>
  </si>
  <si>
    <t>Установка шайб</t>
  </si>
  <si>
    <t>Ремонт фасада(предоплата)</t>
  </si>
  <si>
    <t>ноябрь</t>
  </si>
  <si>
    <t>Ремонт швов</t>
  </si>
  <si>
    <t>Ремонт фасада</t>
  </si>
  <si>
    <t>декабрь</t>
  </si>
  <si>
    <t>Прочиста вентиляции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</si>
  <si>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</si>
  <si>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</si>
  <si>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</si>
  <si>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</si>
  <si>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</si>
  <si>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</si>
  <si>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</si>
  <si>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</si>
  <si>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</si>
  <si>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</si>
  <si>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</si>
  <si>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</si>
  <si>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</si>
  <si>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</si>
  <si>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</si>
  <si>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</si>
  <si>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</si>
  <si>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</si>
  <si>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</si>
  <si>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</si>
  <si>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</si>
  <si>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</si>
  <si>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</si>
  <si>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</si>
  <si>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</si>
  <si>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</si>
  <si>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</si>
  <si>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</si>
  <si>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</si>
  <si>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</si>
  <si>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</si>
  <si>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</si>
  <si>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</si>
  <si>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Оплата ПСД</t>
  </si>
  <si>
    <t>Ремонт теплоснабжения (кв.85)</t>
  </si>
  <si>
    <t>Капитальный ремонт 2014 г.,руб.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</si>
  <si>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</si>
  <si>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</si>
  <si>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</si>
  <si>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</si>
  <si>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</si>
  <si>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Выключатель</t>
  </si>
  <si>
    <t>Ремонт лестн.ограждений</t>
  </si>
  <si>
    <t>Установка шайбы</t>
  </si>
  <si>
    <t>Навеска замка</t>
  </si>
  <si>
    <t>Ремонт теплоснабжения (кв.3,6)</t>
  </si>
  <si>
    <t>Кладка столбиков</t>
  </si>
  <si>
    <t>Ремонт водоотведени (кв.9)</t>
  </si>
  <si>
    <t xml:space="preserve">Ремонт водоотведени </t>
  </si>
  <si>
    <t>Ремонт системы х.в.с. (кв.20)</t>
  </si>
  <si>
    <t>Благоустройство</t>
  </si>
  <si>
    <t>Материалы</t>
  </si>
  <si>
    <t>Установка заземления</t>
  </si>
  <si>
    <t>Ремонт системы х.в.с.</t>
  </si>
  <si>
    <t>Замена запорной арматуры (подвал)</t>
  </si>
  <si>
    <t xml:space="preserve">Замена запорной арматуры </t>
  </si>
  <si>
    <t>Ремонт теплоснабжения (кв.4)</t>
  </si>
  <si>
    <t>Ремонт системы х.в.с.(подвал)</t>
  </si>
  <si>
    <t>Ремонт теплоснабжения (кв.45)</t>
  </si>
  <si>
    <t>Ремонт системы г.в.с.</t>
  </si>
  <si>
    <t>Ремонт водоотведения (кв.18)</t>
  </si>
  <si>
    <t>Ремонт водоотведения (кв.44)</t>
  </si>
  <si>
    <t>Расходы в 2014 г.</t>
  </si>
  <si>
    <t>Долг по оплате на 01.01.15г.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</si>
</sst>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2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211239240241242" displayName="Таблица1478131421294665109110124125126127179180181182184185210211239240241242" ref="B16:E52" totalsRowCount="1" headerRowDxfId="24" dataDxfId="22" totalsRowDxfId="20" headerRowBorderDxfId="23" tableBorderDxfId="21" totalsRowBorderDxfId="19">
  <autoFilter ref="B16:E51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17:D46" totalsRowCount="1" headerRowDxfId="10" dataDxfId="8" totalsRowDxfId="6" headerRowBorderDxfId="9" tableBorderDxfId="7">
  <autoFilter ref="B17:D45"/>
  <tableColumns count="3">
    <tableColumn id="1" name="Выполненные работы по ремонту  общего имущества МКД и прочие оказанные услуги" totalsRowLabel="Итог" dataDxfId="5" totalsRowDxfId="4"/>
    <tableColumn id="2" name="Стоимость всего:" totalsRowFunction="sum" dataDxfId="3" totalsRowDxfId="2"/>
    <tableColumn id="3" name="в т.ч. расходы со статьи КР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9"/>
  <sheetViews>
    <sheetView view="pageBreakPreview" topLeftCell="A13" zoomScale="70" zoomScaleSheetLayoutView="70" workbookViewId="0">
      <selection activeCell="B27" sqref="B27"/>
    </sheetView>
  </sheetViews>
  <sheetFormatPr defaultRowHeight="18.75"/>
  <cols>
    <col min="1" max="1" width="5.42578125" style="68" customWidth="1"/>
    <col min="2" max="2" width="43.7109375" style="69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9" t="s">
        <v>0</v>
      </c>
      <c r="C2" s="119"/>
      <c r="D2" s="119"/>
      <c r="E2" s="119"/>
      <c r="F2" s="119"/>
      <c r="G2" s="10"/>
    </row>
    <row r="3" spans="1:12" ht="48.75" customHeight="1">
      <c r="A3" s="11"/>
      <c r="B3" s="120" t="s">
        <v>1</v>
      </c>
      <c r="C3" s="120"/>
      <c r="D3" s="120"/>
      <c r="E3" s="120"/>
      <c r="F3" s="120"/>
      <c r="G3" s="12"/>
    </row>
    <row r="4" spans="1:12" ht="20.25" customHeight="1">
      <c r="A4" s="11"/>
      <c r="B4" s="119" t="s">
        <v>2</v>
      </c>
      <c r="C4" s="119"/>
      <c r="D4" s="119"/>
      <c r="E4" s="119"/>
      <c r="F4" s="119"/>
      <c r="G4" s="13"/>
    </row>
    <row r="5" spans="1:12">
      <c r="A5" s="11"/>
      <c r="B5" s="119" t="s">
        <v>3</v>
      </c>
      <c r="C5" s="119"/>
      <c r="D5" s="119"/>
      <c r="E5" s="119"/>
      <c r="F5" s="119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1" t="s">
        <v>13</v>
      </c>
      <c r="C14" s="121"/>
      <c r="D14" s="22">
        <v>52816.09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2756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23</v>
      </c>
      <c r="D19" s="41">
        <v>7300.96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22</v>
      </c>
      <c r="C20" s="40" t="s">
        <v>24</v>
      </c>
      <c r="D20" s="41">
        <v>7300.96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22</v>
      </c>
      <c r="C21" s="40" t="s">
        <v>25</v>
      </c>
      <c r="D21" s="41">
        <v>7300.96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26</v>
      </c>
      <c r="C22" s="40" t="s">
        <v>25</v>
      </c>
      <c r="D22" s="44">
        <v>150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27</v>
      </c>
      <c r="C23" s="40" t="s">
        <v>25</v>
      </c>
      <c r="D23" s="44">
        <v>10972.6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22</v>
      </c>
      <c r="C24" s="40" t="s">
        <v>28</v>
      </c>
      <c r="D24" s="41">
        <v>7300.96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29</v>
      </c>
      <c r="C25" s="40" t="s">
        <v>28</v>
      </c>
      <c r="D25" s="44">
        <v>382.5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22</v>
      </c>
      <c r="C26" s="40" t="s">
        <v>30</v>
      </c>
      <c r="D26" s="41">
        <v>7300.96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27</v>
      </c>
      <c r="C27" s="40" t="s">
        <v>30</v>
      </c>
      <c r="D27" s="44">
        <v>3357.45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31</v>
      </c>
      <c r="C28" s="40" t="s">
        <v>30</v>
      </c>
      <c r="D28" s="44">
        <v>2159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32</v>
      </c>
      <c r="C29" s="40" t="s">
        <v>30</v>
      </c>
      <c r="D29" s="44">
        <v>3030.96</v>
      </c>
      <c r="E29" s="42"/>
      <c r="F29" s="43"/>
      <c r="G29" s="13"/>
      <c r="H29" s="35"/>
      <c r="K29" s="37"/>
      <c r="L29" s="38"/>
    </row>
    <row r="30" spans="1:12" s="36" customFormat="1">
      <c r="A30" s="31"/>
      <c r="B30" s="39" t="s">
        <v>33</v>
      </c>
      <c r="C30" s="40" t="s">
        <v>30</v>
      </c>
      <c r="D30" s="44">
        <v>12276</v>
      </c>
      <c r="E30" s="42"/>
      <c r="F30" s="43"/>
      <c r="G30" s="13"/>
      <c r="H30" s="35"/>
      <c r="K30" s="37"/>
      <c r="L30" s="38"/>
    </row>
    <row r="31" spans="1:12" s="36" customFormat="1">
      <c r="A31" s="31"/>
      <c r="B31" s="39" t="s">
        <v>31</v>
      </c>
      <c r="C31" s="40" t="s">
        <v>30</v>
      </c>
      <c r="D31" s="44">
        <v>679.65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34</v>
      </c>
      <c r="C32" s="40" t="s">
        <v>30</v>
      </c>
      <c r="D32" s="44">
        <v>165000</v>
      </c>
      <c r="E32" s="42">
        <v>165000</v>
      </c>
      <c r="F32" s="43"/>
      <c r="G32" s="13"/>
      <c r="H32" s="35"/>
      <c r="K32" s="37"/>
      <c r="L32" s="38"/>
    </row>
    <row r="33" spans="1:12" s="36" customFormat="1">
      <c r="A33" s="31"/>
      <c r="B33" s="39" t="s">
        <v>22</v>
      </c>
      <c r="C33" s="40" t="s">
        <v>35</v>
      </c>
      <c r="D33" s="41">
        <v>7300.96</v>
      </c>
      <c r="E33" s="42"/>
      <c r="F33" s="43"/>
      <c r="G33" s="13"/>
      <c r="H33" s="35"/>
      <c r="K33" s="37"/>
      <c r="L33" s="38"/>
    </row>
    <row r="34" spans="1:12" s="36" customFormat="1">
      <c r="A34" s="31"/>
      <c r="B34" s="39" t="s">
        <v>36</v>
      </c>
      <c r="C34" s="40" t="s">
        <v>35</v>
      </c>
      <c r="D34" s="44">
        <v>1117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31</v>
      </c>
      <c r="C35" s="40" t="s">
        <v>35</v>
      </c>
      <c r="D35" s="44">
        <v>1165.2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31</v>
      </c>
      <c r="C36" s="40" t="s">
        <v>35</v>
      </c>
      <c r="D36" s="44">
        <v>2909.76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37</v>
      </c>
      <c r="C37" s="40" t="s">
        <v>35</v>
      </c>
      <c r="D37" s="41">
        <v>202208.3</v>
      </c>
      <c r="E37" s="42"/>
      <c r="F37" s="43"/>
      <c r="G37" s="13"/>
      <c r="H37" s="35"/>
      <c r="K37" s="37"/>
      <c r="L37" s="38"/>
    </row>
    <row r="38" spans="1:12" s="36" customFormat="1">
      <c r="A38" s="31"/>
      <c r="B38" s="39" t="s">
        <v>31</v>
      </c>
      <c r="C38" s="40" t="s">
        <v>35</v>
      </c>
      <c r="D38" s="44">
        <v>4364.1000000000004</v>
      </c>
      <c r="E38" s="42"/>
      <c r="F38" s="43"/>
      <c r="G38" s="13"/>
      <c r="H38" s="35"/>
      <c r="K38" s="37"/>
      <c r="L38" s="38"/>
    </row>
    <row r="39" spans="1:12" s="36" customFormat="1">
      <c r="A39" s="31"/>
      <c r="B39" s="39" t="s">
        <v>22</v>
      </c>
      <c r="C39" s="40" t="s">
        <v>38</v>
      </c>
      <c r="D39" s="41">
        <v>7300.96</v>
      </c>
      <c r="E39" s="42"/>
      <c r="F39" s="43"/>
      <c r="G39" s="13"/>
      <c r="H39" s="35"/>
      <c r="K39" s="37"/>
      <c r="L39" s="38"/>
    </row>
    <row r="40" spans="1:12" s="36" customFormat="1">
      <c r="A40" s="31"/>
      <c r="B40" s="39" t="s">
        <v>31</v>
      </c>
      <c r="C40" s="40" t="s">
        <v>38</v>
      </c>
      <c r="D40" s="44">
        <v>2439.3200000000002</v>
      </c>
      <c r="E40" s="42"/>
      <c r="F40" s="43"/>
      <c r="G40" s="13"/>
      <c r="H40" s="35"/>
      <c r="K40" s="37"/>
      <c r="L40" s="38"/>
    </row>
    <row r="41" spans="1:12" s="36" customFormat="1">
      <c r="A41" s="31"/>
      <c r="B41" s="39" t="s">
        <v>22</v>
      </c>
      <c r="C41" s="40" t="s">
        <v>39</v>
      </c>
      <c r="D41" s="41">
        <v>7300.96</v>
      </c>
      <c r="E41" s="42"/>
      <c r="F41" s="43"/>
      <c r="G41" s="13"/>
      <c r="H41" s="35"/>
      <c r="K41" s="37"/>
      <c r="L41" s="38"/>
    </row>
    <row r="42" spans="1:12" s="36" customFormat="1">
      <c r="A42" s="31"/>
      <c r="B42" s="39" t="s">
        <v>29</v>
      </c>
      <c r="C42" s="40" t="s">
        <v>39</v>
      </c>
      <c r="D42" s="44">
        <v>435</v>
      </c>
      <c r="E42" s="42"/>
      <c r="F42" s="43"/>
      <c r="G42" s="13"/>
      <c r="H42" s="35"/>
      <c r="K42" s="37"/>
      <c r="L42" s="38"/>
    </row>
    <row r="43" spans="1:12" s="36" customFormat="1">
      <c r="A43" s="31"/>
      <c r="B43" s="39" t="s">
        <v>40</v>
      </c>
      <c r="C43" s="40" t="s">
        <v>39</v>
      </c>
      <c r="D43" s="44">
        <v>1781.95</v>
      </c>
      <c r="E43" s="42"/>
      <c r="F43" s="43"/>
      <c r="G43" s="13"/>
      <c r="H43" s="35"/>
      <c r="K43" s="37"/>
      <c r="L43" s="38"/>
    </row>
    <row r="44" spans="1:12" s="36" customFormat="1">
      <c r="A44" s="31"/>
      <c r="B44" s="39" t="s">
        <v>41</v>
      </c>
      <c r="C44" s="40" t="s">
        <v>39</v>
      </c>
      <c r="D44" s="44">
        <v>15000</v>
      </c>
      <c r="E44" s="42">
        <v>15000</v>
      </c>
      <c r="F44" s="43"/>
      <c r="G44" s="13"/>
      <c r="H44" s="35"/>
      <c r="K44" s="37"/>
      <c r="L44" s="38"/>
    </row>
    <row r="45" spans="1:12" s="36" customFormat="1">
      <c r="A45" s="31"/>
      <c r="B45" s="39" t="s">
        <v>22</v>
      </c>
      <c r="C45" s="40" t="s">
        <v>42</v>
      </c>
      <c r="D45" s="41">
        <v>7300.96</v>
      </c>
      <c r="E45" s="42"/>
      <c r="F45" s="43"/>
      <c r="G45" s="13"/>
      <c r="H45" s="35"/>
      <c r="K45" s="37"/>
      <c r="L45" s="38"/>
    </row>
    <row r="46" spans="1:12" s="36" customFormat="1">
      <c r="A46" s="31"/>
      <c r="B46" s="39" t="s">
        <v>43</v>
      </c>
      <c r="C46" s="40" t="s">
        <v>42</v>
      </c>
      <c r="D46" s="44">
        <v>6300</v>
      </c>
      <c r="E46" s="42"/>
      <c r="F46" s="43"/>
      <c r="G46" s="13"/>
      <c r="H46" s="35"/>
      <c r="K46" s="37"/>
      <c r="L46" s="38"/>
    </row>
    <row r="47" spans="1:12" s="36" customFormat="1">
      <c r="A47" s="31"/>
      <c r="B47" s="39" t="s">
        <v>29</v>
      </c>
      <c r="C47" s="40" t="s">
        <v>42</v>
      </c>
      <c r="D47" s="44">
        <v>108.75</v>
      </c>
      <c r="E47" s="42"/>
      <c r="F47" s="43"/>
      <c r="G47" s="13"/>
      <c r="H47" s="35"/>
      <c r="K47" s="37"/>
      <c r="L47" s="38"/>
    </row>
    <row r="48" spans="1:12" s="36" customFormat="1">
      <c r="A48" s="31"/>
      <c r="B48" s="39" t="s">
        <v>31</v>
      </c>
      <c r="C48" s="40" t="s">
        <v>42</v>
      </c>
      <c r="D48" s="44">
        <v>1481.99</v>
      </c>
      <c r="E48" s="42"/>
      <c r="F48" s="43"/>
      <c r="G48" s="13"/>
      <c r="H48" s="35"/>
      <c r="K48" s="37"/>
      <c r="L48" s="38"/>
    </row>
    <row r="49" spans="1:12" s="36" customFormat="1">
      <c r="A49" s="31"/>
      <c r="B49" s="39" t="s">
        <v>44</v>
      </c>
      <c r="C49" s="40" t="s">
        <v>42</v>
      </c>
      <c r="D49" s="44">
        <v>35152.550000000003</v>
      </c>
      <c r="E49" s="42">
        <v>35152.550000000003</v>
      </c>
      <c r="F49" s="43"/>
      <c r="G49" s="13"/>
      <c r="H49" s="35"/>
      <c r="K49" s="37"/>
      <c r="L49" s="38"/>
    </row>
    <row r="50" spans="1:12" s="36" customFormat="1">
      <c r="A50" s="31"/>
      <c r="B50" s="39" t="s">
        <v>22</v>
      </c>
      <c r="C50" s="40" t="s">
        <v>45</v>
      </c>
      <c r="D50" s="41">
        <v>7300.96</v>
      </c>
      <c r="E50" s="42"/>
      <c r="F50" s="43"/>
      <c r="G50" s="13"/>
      <c r="H50" s="35"/>
      <c r="K50" s="37"/>
      <c r="L50" s="38"/>
    </row>
    <row r="51" spans="1:12" s="36" customFormat="1">
      <c r="A51" s="31"/>
      <c r="B51" s="39" t="s">
        <v>46</v>
      </c>
      <c r="C51" s="40" t="s">
        <v>45</v>
      </c>
      <c r="D51" s="44">
        <v>699</v>
      </c>
      <c r="E51" s="42"/>
      <c r="F51" s="43"/>
      <c r="G51" s="13"/>
      <c r="H51" s="35"/>
      <c r="K51" s="37"/>
      <c r="L51" s="38"/>
    </row>
    <row r="52" spans="1:12">
      <c r="A52" s="45"/>
      <c r="B52" s="46" t="s">
        <v>47</v>
      </c>
      <c r="C52" s="47"/>
      <c r="D52" s="48">
        <f>SUBTOTAL(109,D17:D51)</f>
        <v>548936.68000000005</v>
      </c>
      <c r="E52" s="48">
        <f>SUBTOTAL(109,E17:E51)</f>
        <v>215152.55</v>
      </c>
      <c r="F52" s="28"/>
      <c r="G52" s="45"/>
    </row>
    <row r="53" spans="1:12" s="36" customFormat="1">
      <c r="A53" s="49"/>
      <c r="B53" s="50"/>
      <c r="C53" s="51"/>
      <c r="D53" s="52"/>
      <c r="E53" s="49"/>
      <c r="F53" s="49"/>
      <c r="G53" s="49"/>
      <c r="H53" s="35"/>
    </row>
    <row r="54" spans="1:12" s="36" customFormat="1" ht="21" customHeight="1">
      <c r="A54" s="49"/>
      <c r="B54" s="50"/>
      <c r="C54" s="49"/>
      <c r="D54" s="49"/>
      <c r="E54" s="49"/>
      <c r="F54" s="49"/>
      <c r="G54" s="49"/>
      <c r="H54" s="35"/>
    </row>
    <row r="55" spans="1:12" s="36" customFormat="1">
      <c r="A55" s="49"/>
      <c r="B55" s="122" t="s">
        <v>48</v>
      </c>
      <c r="C55" s="123"/>
      <c r="D55" s="123"/>
      <c r="E55" s="123"/>
      <c r="F55" s="124"/>
      <c r="G55" s="49"/>
      <c r="H55" s="35"/>
    </row>
    <row r="56" spans="1:12">
      <c r="A56" s="45"/>
      <c r="B56" s="53" t="s">
        <v>49</v>
      </c>
      <c r="C56" s="53" t="s">
        <v>50</v>
      </c>
      <c r="D56" s="53" t="s">
        <v>51</v>
      </c>
      <c r="E56" s="53" t="s">
        <v>52</v>
      </c>
      <c r="F56" s="53" t="s">
        <v>53</v>
      </c>
      <c r="G56" s="45"/>
    </row>
    <row r="57" spans="1:12">
      <c r="A57" s="45"/>
      <c r="B57" s="54">
        <v>4685.5899999999992</v>
      </c>
      <c r="C57" s="54">
        <f>87038.1+77.15</f>
        <v>87115.25</v>
      </c>
      <c r="D57" s="54">
        <v>86530.539999999979</v>
      </c>
      <c r="E57" s="54">
        <v>5270.3</v>
      </c>
      <c r="F57" s="54">
        <f>E52</f>
        <v>215152.55</v>
      </c>
      <c r="G57" s="45"/>
    </row>
    <row r="58" spans="1:12">
      <c r="A58" s="45"/>
      <c r="B58" s="55"/>
      <c r="C58" s="45"/>
      <c r="E58" s="45"/>
      <c r="F58" s="45"/>
      <c r="G58" s="45"/>
      <c r="H58" s="7">
        <f>B57+C57-D57</f>
        <v>5270.3000000000175</v>
      </c>
    </row>
    <row r="59" spans="1:12">
      <c r="A59" s="45"/>
      <c r="B59" s="56"/>
      <c r="C59" s="57" t="s">
        <v>54</v>
      </c>
      <c r="D59" s="57" t="s">
        <v>55</v>
      </c>
      <c r="E59" s="45"/>
      <c r="F59" s="45"/>
      <c r="G59" s="45"/>
    </row>
    <row r="60" spans="1:12">
      <c r="A60" s="45"/>
      <c r="B60" s="58" t="s">
        <v>56</v>
      </c>
      <c r="C60" s="59">
        <v>128512.98800000004</v>
      </c>
      <c r="D60" s="59">
        <v>44449.999999999993</v>
      </c>
      <c r="E60" s="45"/>
      <c r="F60" s="45"/>
      <c r="G60" s="45"/>
    </row>
    <row r="61" spans="1:12" ht="60.75" customHeight="1">
      <c r="A61" s="45"/>
      <c r="B61" s="118" t="s">
        <v>57</v>
      </c>
      <c r="C61" s="118"/>
      <c r="D61" s="118"/>
      <c r="E61" s="45"/>
      <c r="F61" s="45"/>
      <c r="G61" s="45"/>
    </row>
    <row r="62" spans="1:12">
      <c r="A62" s="45"/>
      <c r="B62" s="14"/>
      <c r="C62" s="11"/>
      <c r="E62" s="45"/>
      <c r="F62" s="45"/>
      <c r="G62" s="45"/>
    </row>
    <row r="63" spans="1:12">
      <c r="A63" s="45"/>
      <c r="B63" s="60" t="s">
        <v>58</v>
      </c>
      <c r="C63" s="61"/>
      <c r="E63" s="45"/>
      <c r="F63" s="45"/>
      <c r="G63" s="45"/>
    </row>
    <row r="64" spans="1:12" s="56" customFormat="1">
      <c r="A64" s="45"/>
      <c r="B64" s="14" t="s">
        <v>59</v>
      </c>
      <c r="C64" s="11"/>
      <c r="E64" s="45"/>
      <c r="F64" s="45"/>
      <c r="G64" s="45"/>
      <c r="H64" s="7"/>
      <c r="I64" s="8"/>
      <c r="J64" s="8"/>
      <c r="K64" s="8"/>
      <c r="L64" s="8"/>
    </row>
    <row r="65" spans="1:12" s="56" customFormat="1">
      <c r="A65" s="45"/>
      <c r="B65" s="14"/>
      <c r="C65" s="11"/>
      <c r="E65" s="45"/>
      <c r="F65" s="45"/>
      <c r="G65" s="45"/>
      <c r="H65" s="7"/>
      <c r="I65" s="8"/>
      <c r="J65" s="8"/>
      <c r="K65" s="8"/>
      <c r="L65" s="8"/>
    </row>
    <row r="66" spans="1:12" s="56" customFormat="1" ht="18.75" customHeight="1">
      <c r="A66" s="62" t="s">
        <v>60</v>
      </c>
      <c r="B66" s="14"/>
      <c r="C66" s="14"/>
      <c r="D66" s="14"/>
      <c r="E66" s="14"/>
      <c r="F66" s="14"/>
      <c r="G66" s="14"/>
      <c r="H66" s="7"/>
      <c r="I66" s="8"/>
      <c r="J66" s="8"/>
      <c r="K66" s="8"/>
      <c r="L66" s="8"/>
    </row>
    <row r="67" spans="1:12" s="56" customFormat="1" ht="15.75" customHeight="1">
      <c r="A67" s="14"/>
      <c r="B67" s="14"/>
      <c r="C67" s="14"/>
      <c r="D67" s="14"/>
      <c r="E67" s="14"/>
      <c r="F67" s="14"/>
      <c r="G67" s="14"/>
      <c r="H67" s="7"/>
      <c r="I67" s="8"/>
      <c r="J67" s="8"/>
      <c r="K67" s="8"/>
      <c r="L67" s="8"/>
    </row>
    <row r="68" spans="1:12" s="66" customFormat="1" ht="15.75">
      <c r="A68" s="63" t="s">
        <v>61</v>
      </c>
      <c r="B68" s="64"/>
      <c r="C68" s="64"/>
      <c r="D68" s="65"/>
      <c r="E68" s="64"/>
      <c r="F68" s="64"/>
      <c r="G68" s="64"/>
      <c r="I68" s="64"/>
      <c r="J68" s="64"/>
      <c r="K68" s="64"/>
      <c r="L68" s="64"/>
    </row>
    <row r="69" spans="1:12" s="66" customFormat="1" ht="15.75">
      <c r="A69" s="64"/>
      <c r="B69" s="67" t="s">
        <v>62</v>
      </c>
      <c r="C69" s="64"/>
      <c r="D69" s="65"/>
      <c r="E69" s="64"/>
      <c r="F69" s="64"/>
      <c r="G69" s="64"/>
      <c r="I69" s="64"/>
      <c r="J69" s="64"/>
      <c r="K69" s="64"/>
      <c r="L69" s="64"/>
    </row>
  </sheetData>
  <mergeCells count="7">
    <mergeCell ref="B61:D61"/>
    <mergeCell ref="B2:F2"/>
    <mergeCell ref="B3:F3"/>
    <mergeCell ref="B4:F4"/>
    <mergeCell ref="B5:F5"/>
    <mergeCell ref="B14:C14"/>
    <mergeCell ref="B55:F55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66"/>
  <sheetViews>
    <sheetView tabSelected="1" view="pageBreakPreview" topLeftCell="A16" zoomScale="70" zoomScaleSheetLayoutView="70" workbookViewId="0">
      <selection activeCell="B56" sqref="B56:D56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9" t="s">
        <v>0</v>
      </c>
      <c r="C2" s="119"/>
      <c r="D2" s="119"/>
      <c r="E2" s="119"/>
      <c r="F2" s="119"/>
      <c r="G2" s="10"/>
    </row>
    <row r="3" spans="1:11" ht="48.75" customHeight="1">
      <c r="A3" s="11"/>
      <c r="B3" s="120" t="s">
        <v>63</v>
      </c>
      <c r="C3" s="120"/>
      <c r="D3" s="120"/>
      <c r="E3" s="120"/>
      <c r="F3" s="120"/>
      <c r="G3" s="12"/>
    </row>
    <row r="4" spans="1:11" ht="20.25" customHeight="1">
      <c r="A4" s="11"/>
      <c r="B4" s="119" t="s">
        <v>2</v>
      </c>
      <c r="C4" s="119"/>
      <c r="D4" s="119"/>
      <c r="E4" s="119"/>
      <c r="F4" s="119"/>
      <c r="G4" s="13"/>
    </row>
    <row r="5" spans="1:11">
      <c r="A5" s="11"/>
      <c r="B5" s="119" t="s">
        <v>64</v>
      </c>
      <c r="C5" s="119"/>
      <c r="D5" s="119"/>
      <c r="E5" s="119"/>
      <c r="F5" s="11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71"/>
      <c r="C7" s="71"/>
      <c r="D7" s="71"/>
      <c r="E7" s="71"/>
      <c r="F7" s="71"/>
      <c r="G7" s="13"/>
    </row>
    <row r="8" spans="1:11">
      <c r="A8" s="11"/>
      <c r="B8" s="128" t="s">
        <v>68</v>
      </c>
      <c r="C8" s="128"/>
      <c r="D8" s="128"/>
      <c r="E8" s="128"/>
      <c r="F8" s="128"/>
      <c r="G8" s="13"/>
    </row>
    <row r="9" spans="1:11">
      <c r="A9" s="11"/>
      <c r="B9" s="128"/>
      <c r="C9" s="128"/>
      <c r="D9" s="128"/>
      <c r="E9" s="128"/>
      <c r="F9" s="128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72" t="s">
        <v>69</v>
      </c>
      <c r="C11" s="73" t="s">
        <v>70</v>
      </c>
      <c r="D11" s="74" t="s">
        <v>71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5" t="s">
        <v>72</v>
      </c>
      <c r="C12" s="76" t="s">
        <v>73</v>
      </c>
      <c r="D12" s="77" t="s">
        <v>74</v>
      </c>
      <c r="E12" s="78"/>
      <c r="F12" s="13"/>
      <c r="G12" s="35"/>
      <c r="J12" s="37"/>
      <c r="K12" s="38"/>
    </row>
    <row r="13" spans="1:11" s="84" customFormat="1" ht="75">
      <c r="A13" s="31"/>
      <c r="B13" s="79" t="s">
        <v>75</v>
      </c>
      <c r="C13" s="80" t="s">
        <v>73</v>
      </c>
      <c r="D13" s="81" t="s">
        <v>74</v>
      </c>
      <c r="E13" s="34"/>
      <c r="F13" s="82"/>
      <c r="G13" s="83"/>
      <c r="J13" s="85"/>
      <c r="K13" s="86"/>
    </row>
    <row r="14" spans="1:11" s="84" customFormat="1" ht="58.5" customHeight="1">
      <c r="A14" s="31"/>
      <c r="B14" s="87" t="s">
        <v>76</v>
      </c>
      <c r="C14" s="88" t="s">
        <v>73</v>
      </c>
      <c r="D14" s="89" t="s">
        <v>77</v>
      </c>
      <c r="E14" s="34"/>
      <c r="F14" s="82"/>
      <c r="G14" s="83"/>
      <c r="J14" s="85"/>
      <c r="K14" s="86"/>
    </row>
    <row r="15" spans="1:11" s="84" customFormat="1" ht="60" customHeight="1">
      <c r="A15" s="31"/>
      <c r="B15" s="90" t="s">
        <v>78</v>
      </c>
      <c r="C15" s="80" t="s">
        <v>73</v>
      </c>
      <c r="D15" s="80" t="s">
        <v>77</v>
      </c>
      <c r="E15" s="34"/>
      <c r="F15" s="82"/>
      <c r="G15" s="83"/>
      <c r="J15" s="85"/>
      <c r="K15" s="86"/>
    </row>
    <row r="16" spans="1:11" s="94" customFormat="1">
      <c r="A16" s="31"/>
      <c r="B16" s="91"/>
      <c r="C16" s="92"/>
      <c r="D16" s="92"/>
      <c r="E16" s="34"/>
      <c r="F16" s="13"/>
      <c r="G16" s="93"/>
      <c r="J16" s="95"/>
      <c r="K16" s="96"/>
    </row>
    <row r="17" spans="1:11" s="36" customFormat="1" ht="56.25">
      <c r="A17" s="31" t="s">
        <v>7</v>
      </c>
      <c r="B17" s="97" t="s">
        <v>14</v>
      </c>
      <c r="C17" s="97" t="s">
        <v>16</v>
      </c>
      <c r="D17" s="97" t="s">
        <v>79</v>
      </c>
      <c r="E17" s="34"/>
      <c r="F17" s="13"/>
      <c r="G17" s="35"/>
      <c r="J17" s="37"/>
      <c r="K17" s="38"/>
    </row>
    <row r="18" spans="1:11" s="36" customFormat="1">
      <c r="A18" s="31"/>
      <c r="B18" s="39" t="s">
        <v>80</v>
      </c>
      <c r="C18" s="98">
        <f>7300.96*12</f>
        <v>87611.520000000004</v>
      </c>
      <c r="D18" s="99"/>
      <c r="E18" s="34"/>
      <c r="F18" s="13"/>
      <c r="G18" s="35"/>
      <c r="J18" s="37"/>
      <c r="K18" s="38"/>
    </row>
    <row r="19" spans="1:11" s="36" customFormat="1">
      <c r="A19" s="31"/>
      <c r="B19" s="39" t="s">
        <v>88</v>
      </c>
      <c r="C19" s="40">
        <v>48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89</v>
      </c>
      <c r="C20" s="40">
        <v>782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26</v>
      </c>
      <c r="C21" s="40">
        <v>120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100" t="s">
        <v>90</v>
      </c>
      <c r="C22" s="101">
        <v>1016.25</v>
      </c>
      <c r="D22" s="42"/>
      <c r="E22" s="43"/>
      <c r="F22" s="13"/>
      <c r="G22" s="35"/>
      <c r="J22" s="37"/>
      <c r="K22" s="38"/>
    </row>
    <row r="23" spans="1:11" s="36" customFormat="1">
      <c r="A23" s="31"/>
      <c r="B23" s="39" t="s">
        <v>91</v>
      </c>
      <c r="C23" s="40">
        <v>120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39" t="s">
        <v>92</v>
      </c>
      <c r="C24" s="40">
        <v>2442</v>
      </c>
      <c r="D24" s="42"/>
      <c r="E24" s="43"/>
      <c r="F24" s="13"/>
      <c r="G24" s="35"/>
      <c r="J24" s="37"/>
      <c r="K24" s="38"/>
    </row>
    <row r="25" spans="1:11" s="36" customFormat="1">
      <c r="A25" s="31"/>
      <c r="B25" s="39" t="s">
        <v>93</v>
      </c>
      <c r="C25" s="40">
        <v>4726.5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39" t="s">
        <v>94</v>
      </c>
      <c r="C26" s="40">
        <v>2348.61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95</v>
      </c>
      <c r="C27" s="40">
        <v>44551.75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96</v>
      </c>
      <c r="C28" s="101">
        <v>532.35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97</v>
      </c>
      <c r="C29" s="40">
        <v>246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98</v>
      </c>
      <c r="C30" s="40">
        <v>1000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29</v>
      </c>
      <c r="C31" s="101">
        <v>365.7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99</v>
      </c>
      <c r="C32" s="40">
        <v>39958.870000000003</v>
      </c>
      <c r="D32" s="42">
        <f>Таблица421[[#This Row],[Стоимость всего:]]</f>
        <v>39958.870000000003</v>
      </c>
      <c r="E32" s="43"/>
      <c r="F32" s="13"/>
      <c r="G32" s="35"/>
      <c r="J32" s="37"/>
      <c r="K32" s="38"/>
    </row>
    <row r="33" spans="1:11" s="36" customFormat="1">
      <c r="A33" s="31"/>
      <c r="B33" s="39" t="s">
        <v>100</v>
      </c>
      <c r="C33" s="40">
        <v>3773.34</v>
      </c>
      <c r="D33" s="42">
        <f>Таблица421[[#This Row],[Стоимость всего:]]</f>
        <v>3773.34</v>
      </c>
      <c r="E33" s="43"/>
      <c r="F33" s="13"/>
      <c r="G33" s="35"/>
      <c r="J33" s="37"/>
      <c r="K33" s="38"/>
    </row>
    <row r="34" spans="1:11" s="36" customFormat="1">
      <c r="A34" s="31"/>
      <c r="B34" s="39" t="s">
        <v>100</v>
      </c>
      <c r="C34" s="40">
        <v>11990.66</v>
      </c>
      <c r="D34" s="42">
        <f>Таблица421[[#This Row],[Стоимость всего:]]</f>
        <v>11990.66</v>
      </c>
      <c r="E34" s="43"/>
      <c r="F34" s="13"/>
      <c r="G34" s="35"/>
      <c r="J34" s="37"/>
      <c r="K34" s="38"/>
    </row>
    <row r="35" spans="1:11" s="36" customFormat="1" ht="37.5">
      <c r="A35" s="31"/>
      <c r="B35" s="39" t="s">
        <v>101</v>
      </c>
      <c r="C35" s="40">
        <v>249.55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102</v>
      </c>
      <c r="C36" s="40">
        <v>331.44</v>
      </c>
      <c r="D36" s="42"/>
      <c r="E36" s="43"/>
      <c r="F36" s="13"/>
      <c r="G36" s="35"/>
      <c r="J36" s="37"/>
      <c r="K36" s="38"/>
    </row>
    <row r="37" spans="1:11" s="36" customFormat="1">
      <c r="A37" s="31"/>
      <c r="B37" s="39" t="s">
        <v>103</v>
      </c>
      <c r="C37" s="40">
        <v>1503.78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39" t="s">
        <v>104</v>
      </c>
      <c r="C38" s="40">
        <f>3113.57+3902.62</f>
        <v>7016.1900000000005</v>
      </c>
      <c r="D38" s="42"/>
      <c r="E38" s="43"/>
      <c r="F38" s="13"/>
      <c r="G38" s="35"/>
      <c r="J38" s="37"/>
      <c r="K38" s="38"/>
    </row>
    <row r="39" spans="1:11" s="36" customFormat="1" ht="37.5">
      <c r="A39" s="31"/>
      <c r="B39" s="39" t="s">
        <v>101</v>
      </c>
      <c r="C39" s="40">
        <v>829.25</v>
      </c>
      <c r="D39" s="42"/>
      <c r="E39" s="43"/>
      <c r="F39" s="13"/>
      <c r="G39" s="35"/>
      <c r="J39" s="37"/>
      <c r="K39" s="38"/>
    </row>
    <row r="40" spans="1:11" s="36" customFormat="1">
      <c r="A40" s="31"/>
      <c r="B40" s="39" t="s">
        <v>105</v>
      </c>
      <c r="C40" s="40">
        <v>1180.23</v>
      </c>
      <c r="D40" s="42"/>
      <c r="E40" s="43"/>
      <c r="F40" s="13"/>
      <c r="G40" s="35"/>
      <c r="J40" s="37"/>
      <c r="K40" s="38"/>
    </row>
    <row r="41" spans="1:11" s="36" customFormat="1">
      <c r="A41" s="31"/>
      <c r="B41" s="39" t="s">
        <v>81</v>
      </c>
      <c r="C41" s="40">
        <v>867</v>
      </c>
      <c r="D41" s="42"/>
      <c r="E41" s="43"/>
      <c r="F41" s="13"/>
      <c r="G41" s="35"/>
      <c r="J41" s="37"/>
      <c r="K41" s="38"/>
    </row>
    <row r="42" spans="1:11" s="36" customFormat="1">
      <c r="A42" s="31"/>
      <c r="B42" s="39" t="s">
        <v>106</v>
      </c>
      <c r="C42" s="101">
        <v>1615.25</v>
      </c>
      <c r="D42" s="42"/>
      <c r="E42" s="43"/>
      <c r="F42" s="13"/>
      <c r="G42" s="35"/>
      <c r="J42" s="37"/>
      <c r="K42" s="38"/>
    </row>
    <row r="43" spans="1:11" s="36" customFormat="1">
      <c r="A43" s="31"/>
      <c r="B43" s="39" t="s">
        <v>107</v>
      </c>
      <c r="C43" s="40">
        <v>1817.33</v>
      </c>
      <c r="D43" s="42"/>
      <c r="E43" s="43"/>
      <c r="F43" s="13"/>
      <c r="G43" s="35"/>
      <c r="J43" s="37"/>
      <c r="K43" s="38"/>
    </row>
    <row r="44" spans="1:11" s="36" customFormat="1">
      <c r="A44" s="31"/>
      <c r="B44" s="39" t="s">
        <v>36</v>
      </c>
      <c r="C44" s="40">
        <f>139719.64+193133.6</f>
        <v>332853.24</v>
      </c>
      <c r="D44" s="42">
        <v>69452.460000000006</v>
      </c>
      <c r="E44" s="43"/>
      <c r="F44" s="13"/>
      <c r="G44" s="35"/>
      <c r="J44" s="37"/>
      <c r="K44" s="38"/>
    </row>
    <row r="45" spans="1:11" s="36" customFormat="1">
      <c r="A45" s="31"/>
      <c r="B45" s="39" t="s">
        <v>108</v>
      </c>
      <c r="C45" s="40">
        <v>3282.38</v>
      </c>
      <c r="D45" s="42"/>
      <c r="E45" s="43"/>
      <c r="F45" s="13"/>
      <c r="G45" s="35"/>
      <c r="J45" s="37"/>
      <c r="K45" s="38"/>
    </row>
    <row r="46" spans="1:11" s="36" customFormat="1">
      <c r="A46" s="31"/>
      <c r="B46" s="102" t="s">
        <v>47</v>
      </c>
      <c r="C46" s="103">
        <f>SUBTOTAL(109,[Стоимость всего:])</f>
        <v>553179.19000000006</v>
      </c>
      <c r="D46" s="103">
        <f>SUBTOTAL(109,[в т.ч. расходы со статьи КР])</f>
        <v>125175.33000000002</v>
      </c>
      <c r="E46" s="43"/>
      <c r="F46" s="13"/>
      <c r="G46" s="35"/>
      <c r="J46" s="37"/>
      <c r="K46" s="38"/>
    </row>
    <row r="47" spans="1:11" s="36" customFormat="1">
      <c r="A47" s="31"/>
      <c r="B47" s="50"/>
      <c r="C47" s="49"/>
      <c r="D47" s="49"/>
      <c r="E47" s="43"/>
      <c r="F47" s="13"/>
      <c r="G47" s="35"/>
      <c r="J47" s="37"/>
      <c r="K47" s="38"/>
    </row>
    <row r="48" spans="1:11" s="36" customFormat="1">
      <c r="A48" s="31"/>
      <c r="B48" s="125" t="s">
        <v>82</v>
      </c>
      <c r="C48" s="125"/>
      <c r="D48" s="125"/>
      <c r="E48" s="125"/>
      <c r="F48" s="125"/>
      <c r="G48" s="35"/>
      <c r="J48" s="37"/>
      <c r="K48" s="38"/>
    </row>
    <row r="49" spans="1:12" s="36" customFormat="1" ht="37.5">
      <c r="A49" s="31"/>
      <c r="B49" s="70" t="s">
        <v>65</v>
      </c>
      <c r="C49" s="70" t="s">
        <v>66</v>
      </c>
      <c r="D49" s="70" t="s">
        <v>67</v>
      </c>
      <c r="E49" s="70" t="s">
        <v>110</v>
      </c>
      <c r="F49" s="70" t="s">
        <v>109</v>
      </c>
      <c r="G49" s="35"/>
      <c r="I49" s="43"/>
      <c r="J49" s="13"/>
      <c r="K49" s="38"/>
    </row>
    <row r="50" spans="1:12" s="36" customFormat="1">
      <c r="A50" s="31"/>
      <c r="B50" s="54">
        <v>5270.3000000000011</v>
      </c>
      <c r="C50" s="54">
        <v>80221.800000000017</v>
      </c>
      <c r="D50" s="54">
        <v>80726.369999999981</v>
      </c>
      <c r="E50" s="54">
        <v>4767.3800000000083</v>
      </c>
      <c r="F50" s="54">
        <f>Таблица421[[#Totals],[в т.ч. расходы со статьи КР]]</f>
        <v>125175.33000000002</v>
      </c>
      <c r="G50" s="35"/>
      <c r="I50" s="104"/>
      <c r="J50" s="104"/>
      <c r="K50" s="38"/>
    </row>
    <row r="51" spans="1:12" s="36" customFormat="1">
      <c r="A51" s="31"/>
      <c r="B51" s="105"/>
      <c r="C51" s="45"/>
      <c r="D51" s="56"/>
      <c r="E51" s="43"/>
      <c r="F51" s="13"/>
      <c r="G51" s="35"/>
      <c r="J51" s="37"/>
      <c r="K51" s="38"/>
    </row>
    <row r="52" spans="1:12" s="36" customFormat="1">
      <c r="A52" s="31"/>
      <c r="G52" s="35"/>
      <c r="J52" s="37"/>
      <c r="K52" s="38"/>
    </row>
    <row r="53" spans="1:12" s="36" customFormat="1">
      <c r="A53" s="49"/>
      <c r="B53" s="56"/>
      <c r="C53" s="57" t="s">
        <v>54</v>
      </c>
      <c r="D53" s="57" t="s">
        <v>55</v>
      </c>
      <c r="G53" s="49"/>
      <c r="H53" s="35"/>
    </row>
    <row r="54" spans="1:12" s="36" customFormat="1" ht="30" customHeight="1">
      <c r="A54" s="49"/>
      <c r="B54" s="106" t="s">
        <v>83</v>
      </c>
      <c r="C54" s="107">
        <v>-24688.32200000004</v>
      </c>
      <c r="D54" s="107">
        <v>0</v>
      </c>
      <c r="G54" s="49"/>
      <c r="H54" s="35"/>
    </row>
    <row r="55" spans="1:12" s="36" customFormat="1" hidden="1">
      <c r="A55" s="49"/>
      <c r="B55" s="108"/>
      <c r="C55" s="108"/>
      <c r="D55" s="108"/>
      <c r="G55" s="49"/>
      <c r="H55" s="35"/>
    </row>
    <row r="56" spans="1:12" s="110" customFormat="1" ht="57" customHeight="1">
      <c r="A56" s="109"/>
      <c r="B56" s="118" t="s">
        <v>57</v>
      </c>
      <c r="C56" s="118"/>
      <c r="D56" s="118"/>
      <c r="G56" s="109"/>
      <c r="H56" s="111"/>
    </row>
    <row r="57" spans="1:12">
      <c r="A57" s="45"/>
      <c r="B57" s="8"/>
      <c r="C57" s="61"/>
      <c r="G57" s="45"/>
    </row>
    <row r="58" spans="1:12" s="108" customFormat="1">
      <c r="A58" s="112"/>
      <c r="B58" s="56"/>
      <c r="C58" s="11"/>
      <c r="D58" s="56"/>
      <c r="E58" s="112"/>
      <c r="F58" s="112"/>
      <c r="G58" s="112"/>
      <c r="H58" s="113"/>
    </row>
    <row r="59" spans="1:12">
      <c r="A59" s="60" t="s">
        <v>58</v>
      </c>
      <c r="B59" s="114"/>
      <c r="C59" s="114"/>
      <c r="D59" s="115" t="s">
        <v>84</v>
      </c>
      <c r="F59" s="45"/>
      <c r="G59" s="45"/>
    </row>
    <row r="60" spans="1:12" s="56" customFormat="1">
      <c r="A60" s="16" t="s">
        <v>59</v>
      </c>
      <c r="B60" s="114"/>
      <c r="C60" s="114"/>
      <c r="D60" s="45" t="s">
        <v>85</v>
      </c>
      <c r="F60" s="45"/>
      <c r="G60" s="45"/>
      <c r="H60" s="7"/>
      <c r="I60" s="8"/>
      <c r="J60" s="8"/>
      <c r="K60" s="8"/>
      <c r="L60" s="8"/>
    </row>
    <row r="61" spans="1:12" s="56" customFormat="1">
      <c r="A61" s="45"/>
      <c r="B61" s="69"/>
      <c r="C61" s="8"/>
      <c r="E61" s="45"/>
      <c r="F61" s="45"/>
      <c r="G61" s="45"/>
      <c r="H61" s="7"/>
      <c r="I61" s="8"/>
      <c r="J61" s="8"/>
      <c r="K61" s="8"/>
      <c r="L61" s="8"/>
    </row>
    <row r="62" spans="1:12" s="56" customFormat="1" ht="18.75" customHeight="1">
      <c r="A62" s="126" t="s">
        <v>86</v>
      </c>
      <c r="B62" s="126"/>
      <c r="C62" s="126"/>
      <c r="D62" s="126"/>
      <c r="E62" s="126"/>
      <c r="F62" s="126"/>
      <c r="G62" s="116"/>
      <c r="H62" s="7"/>
      <c r="I62" s="8"/>
      <c r="J62" s="8"/>
      <c r="K62" s="8"/>
      <c r="L62" s="8"/>
    </row>
    <row r="63" spans="1:12" s="56" customFormat="1" ht="38.25" customHeight="1">
      <c r="A63" s="126"/>
      <c r="B63" s="126"/>
      <c r="C63" s="126"/>
      <c r="D63" s="126"/>
      <c r="E63" s="126"/>
      <c r="F63" s="126"/>
      <c r="G63" s="116"/>
      <c r="H63" s="7"/>
      <c r="I63" s="8"/>
      <c r="J63" s="8"/>
      <c r="K63" s="8"/>
      <c r="L63" s="8"/>
    </row>
    <row r="64" spans="1:12" ht="15" customHeight="1">
      <c r="A64" s="127" t="s">
        <v>87</v>
      </c>
      <c r="B64" s="127"/>
      <c r="C64" s="127"/>
      <c r="D64" s="127"/>
      <c r="E64" s="127"/>
      <c r="F64" s="127"/>
      <c r="G64" s="117"/>
    </row>
    <row r="65" spans="1:12" ht="42" customHeight="1">
      <c r="A65" s="127"/>
      <c r="B65" s="127"/>
      <c r="C65" s="127"/>
      <c r="D65" s="127"/>
      <c r="E65" s="127"/>
      <c r="F65" s="127"/>
      <c r="G65" s="117"/>
    </row>
    <row r="66" spans="1:12" s="68" customFormat="1" ht="42" customHeight="1">
      <c r="B66" s="69"/>
      <c r="C66" s="8"/>
      <c r="D66" s="56"/>
      <c r="E66" s="8"/>
      <c r="F66" s="8"/>
      <c r="G66" s="8"/>
      <c r="H66" s="7"/>
      <c r="I66" s="8"/>
      <c r="J66" s="8"/>
      <c r="K66" s="8"/>
      <c r="L66" s="8"/>
    </row>
  </sheetData>
  <sheetProtection password="ECC7" sheet="1" objects="1" scenarios="1"/>
  <mergeCells count="9">
    <mergeCell ref="B48:F48"/>
    <mergeCell ref="B56:D56"/>
    <mergeCell ref="A62:F63"/>
    <mergeCell ref="A64:F65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2014-09-19T05:32:55Z</dcterms:created>
  <dcterms:modified xsi:type="dcterms:W3CDTF">2015-03-17T03:44:17Z</dcterms:modified>
</cp:coreProperties>
</file>