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6 год" sheetId="4" r:id="rId1"/>
    <sheet name="2015 год" sheetId="3" r:id="rId2"/>
    <sheet name="2014 год" sheetId="2" r:id="rId3"/>
    <sheet name="2013 год" sheetId="1" r:id="rId4"/>
  </sheets>
  <definedNames>
    <definedName name="_xlnm.Print_Area" localSheetId="3">'2013 год'!$A$1:$G$62</definedName>
    <definedName name="_xlnm.Print_Area" localSheetId="2">'2014 год'!$A$1:$F$81</definedName>
    <definedName name="_xlnm.Print_Area" localSheetId="1">'2015 год'!$A$1:$F$81</definedName>
    <definedName name="_xlnm.Print_Area" localSheetId="0">'2016 год'!$A$1:$F$83</definedName>
  </definedNames>
  <calcPr calcId="124519"/>
</workbook>
</file>

<file path=xl/calcChain.xml><?xml version="1.0" encoding="utf-8"?>
<calcChain xmlns="http://schemas.openxmlformats.org/spreadsheetml/2006/main">
  <c r="E9" i="4"/>
  <c r="D54"/>
  <c r="F58" s="1"/>
  <c r="C54"/>
  <c r="C9" i="3"/>
  <c r="E9" s="1"/>
  <c r="E56"/>
  <c r="D52"/>
  <c r="F56" s="1"/>
  <c r="C52"/>
  <c r="C29" i="2"/>
  <c r="C52"/>
  <c r="D52"/>
  <c r="H51" i="1"/>
  <c r="F50"/>
  <c r="E45"/>
  <c r="D45"/>
  <c r="D58" i="4" l="1"/>
  <c r="E58" s="1"/>
</calcChain>
</file>

<file path=xl/sharedStrings.xml><?xml version="1.0" encoding="utf-8"?>
<sst xmlns="http://schemas.openxmlformats.org/spreadsheetml/2006/main" count="323" uniqueCount="172">
  <si>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</si>
  <si>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</si>
  <si>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ул.Киевская,д.43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</si>
  <si>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</si>
  <si>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</si>
  <si>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</si>
  <si>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</si>
  <si>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</si>
  <si>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</si>
  <si>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</si>
  <si>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</si>
  <si>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</si>
  <si>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</si>
  <si>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Задолженность по статье текущий ремонт на 01.01.2014г.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</si>
  <si>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</si>
  <si>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</si>
  <si>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</si>
  <si>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</si>
  <si>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</si>
  <si>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</si>
  <si>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Ремонт двери</t>
  </si>
  <si>
    <t>март</t>
  </si>
  <si>
    <t>Ремонт водоотведения</t>
  </si>
  <si>
    <t>оплата ПСД</t>
  </si>
  <si>
    <t>апрель</t>
  </si>
  <si>
    <t xml:space="preserve">Ремонт теплоснабжения </t>
  </si>
  <si>
    <t>май</t>
  </si>
  <si>
    <t>июнь</t>
  </si>
  <si>
    <t>июль</t>
  </si>
  <si>
    <t>Завоз песка</t>
  </si>
  <si>
    <t>Ремонт бетонных крылец</t>
  </si>
  <si>
    <t>Устройство асфальтобетонной отмостки</t>
  </si>
  <si>
    <t>август</t>
  </si>
  <si>
    <t>Установка замка</t>
  </si>
  <si>
    <t>сентябрь</t>
  </si>
  <si>
    <t xml:space="preserve">Ремонт системы х.в.с. </t>
  </si>
  <si>
    <t>Ремонт водосточных труб</t>
  </si>
  <si>
    <t>Устройство ограждений</t>
  </si>
  <si>
    <t>Ремонт ступеней</t>
  </si>
  <si>
    <t>октябрь</t>
  </si>
  <si>
    <t>Замена запорной арматуры</t>
  </si>
  <si>
    <t>Дератизация</t>
  </si>
  <si>
    <t>ноябрь</t>
  </si>
  <si>
    <t>Патрон (4 шт.)</t>
  </si>
  <si>
    <t>декабрь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</si>
  <si>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</si>
  <si>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</si>
  <si>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</si>
  <si>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</si>
  <si>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</si>
  <si>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</si>
  <si>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</si>
  <si>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</si>
  <si>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</si>
  <si>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</si>
  <si>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</si>
  <si>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</si>
  <si>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</si>
  <si>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</si>
  <si>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</si>
  <si>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</si>
  <si>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</si>
  <si>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за 2014 г.</t>
  </si>
  <si>
    <t>Санитарное содержание и текущий ремонт 2014 г.,руб.</t>
  </si>
  <si>
    <t>Долг по оплате на 01.01.14г.</t>
  </si>
  <si>
    <t>Начислено за 2014 г.</t>
  </si>
  <si>
    <t>Оплачено за 2014 г.</t>
  </si>
  <si>
    <t>Долг по оплате 01.01.15г.</t>
  </si>
  <si>
    <t>*За период с 01.01.14г - 31.12.14г - ООО "БеловоСтройГарант" оказаны следующие виды услуг и работ согласно договра с собствениками МКД: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</si>
  <si>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</si>
  <si>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</si>
  <si>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</si>
  <si>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</si>
  <si>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</si>
  <si>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</si>
  <si>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</si>
  <si>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</si>
  <si>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</si>
  <si>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</si>
  <si>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</si>
  <si>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>Установка табличек</t>
  </si>
  <si>
    <t>Капитальный ремонт 2014 г.,руб.</t>
  </si>
  <si>
    <t>Расходы в 2014 г.*</t>
  </si>
  <si>
    <t>Остаток ден-х ср-в на 01.01.15 г.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</si>
  <si>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</si>
  <si>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</si>
  <si>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</si>
  <si>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</si>
  <si>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Оплата ПСД</t>
  </si>
  <si>
    <t>Заделка трещин</t>
  </si>
  <si>
    <t>Ремонт теплоснабжения (кв.85)</t>
  </si>
  <si>
    <t>Прочистка венталяции (кв.80)</t>
  </si>
  <si>
    <t>Установка замков</t>
  </si>
  <si>
    <t>Демонтаж лавочек, завоз песка</t>
  </si>
  <si>
    <t>Прочистка венталяции (кв.62,65)</t>
  </si>
  <si>
    <t>Дератизация подвала</t>
  </si>
  <si>
    <t>Покос травы</t>
  </si>
  <si>
    <t>Прочистка канализац-х выпусков</t>
  </si>
  <si>
    <t>Установка летнего водопровода</t>
  </si>
  <si>
    <t>Смена выключателей</t>
  </si>
  <si>
    <t>Ремонт теплоснабжения (кв.16)</t>
  </si>
  <si>
    <t>Смена остекления</t>
  </si>
  <si>
    <t>Ремонт теплоснабжения (кв.32)</t>
  </si>
  <si>
    <t>Ремонт теплоснабжения (кв.88)</t>
  </si>
  <si>
    <t>Ремонт системы х.в.с. (кв.11)</t>
  </si>
  <si>
    <t>Электромонтажные работы</t>
  </si>
  <si>
    <t>Установка ОПУ х.в.с.</t>
  </si>
  <si>
    <t>*расход на ремонт асфальтобетонной отмостки (июль 2013 г.) согласно Протокола ОСС</t>
  </si>
  <si>
    <t>за 2015 г.</t>
  </si>
  <si>
    <t>*За период с 01.01.15г - 31.12.15г - ООО "БеловоСтройГарант" оказаны следующие виды услуг и работ согласно договра с собствениками МКД:</t>
  </si>
  <si>
    <t>Долг по оплате на 01.01.15г.</t>
  </si>
  <si>
    <t>Санитарное содержание и текущий ремонт 2015 г.,руб.</t>
  </si>
  <si>
    <t>Капитальный ремонт 2015 г.,руб.</t>
  </si>
  <si>
    <t>Начислено за 2015 г.</t>
  </si>
  <si>
    <t>Оплачено за 2015 г.</t>
  </si>
  <si>
    <t>Расходы в 2015 г.*</t>
  </si>
  <si>
    <t>Долг по оплате 01.01.16г.</t>
  </si>
  <si>
    <t>Остаток ден-х ср-в на 01.01.16 г.</t>
  </si>
  <si>
    <t>Исполнитель: гл.экономист Лебедева А.В.</t>
  </si>
  <si>
    <t>Замена патрона</t>
  </si>
  <si>
    <t>Ремонт системы хвс</t>
  </si>
  <si>
    <t>Ремонт системы хвс (кв.27)</t>
  </si>
  <si>
    <t>Установка дер.люка</t>
  </si>
  <si>
    <t>Подъездное освещение</t>
  </si>
  <si>
    <t>Ремонт теплоснабжения (кв.92,96)</t>
  </si>
  <si>
    <t>Ремонт балкона (кв.17)</t>
  </si>
  <si>
    <t>Освещение теплового узла</t>
  </si>
  <si>
    <t>Ремонт теплоснабжения кв.87</t>
  </si>
  <si>
    <t>Очистка канализационной сети</t>
  </si>
  <si>
    <t>Установка аншлага на фасад</t>
  </si>
  <si>
    <t>Ремонт теплоснабжения (кв.2,3)</t>
  </si>
  <si>
    <t>Изготовление и монтаж ограждения узла управления</t>
  </si>
  <si>
    <t>Ремонт водоотведения (кв.6)</t>
  </si>
  <si>
    <t>Ремонт теплоснабжения (кв.72)</t>
  </si>
  <si>
    <t>Герметизация плит перекрытия в подвале (кв.2)</t>
  </si>
  <si>
    <t>за 2016 г.</t>
  </si>
  <si>
    <t>Санитарное содержание и текущий ремонт 2016 г.,руб.</t>
  </si>
  <si>
    <t>Долг по оплате на 01.01.16г.</t>
  </si>
  <si>
    <t>Начислено за 2016 г.</t>
  </si>
  <si>
    <t>Оплачено за 2016 г.</t>
  </si>
  <si>
    <t>Долг по оплате 01.01.17г.</t>
  </si>
  <si>
    <t>*За период с 01.01.16г - 31.12.16г - ООО "БеловоСтройГарант" оказаны следующие виды услуг и работ согласно договра с собствениками МКД:</t>
  </si>
  <si>
    <t>Капитальный ремонт 2016 г.,руб.</t>
  </si>
  <si>
    <t>Расходы в 2016 г.*</t>
  </si>
  <si>
    <t>Остаток ден-х ср-в на 01.01.17 г.</t>
  </si>
  <si>
    <t xml:space="preserve">Замена запорной арматуры </t>
  </si>
  <si>
    <t>Замена запорной арматуры (подвал)</t>
  </si>
  <si>
    <t>Замена запорной арматуры кв.75</t>
  </si>
  <si>
    <t>Замена запорной арматуры кв.43</t>
  </si>
  <si>
    <t>Замена датчика движения(2 под.)</t>
  </si>
  <si>
    <t>Замена светильников (4 подъезд)</t>
  </si>
  <si>
    <t>Ремонт системы х.в.с. и г.в.с. (кв.18,19)</t>
  </si>
  <si>
    <t>Ремонт системы х.в.с. и г.в.с. (кв.5,9)</t>
  </si>
  <si>
    <t>Ремонт системы х.в.с. и г.в.с. (кв.38,41)</t>
  </si>
  <si>
    <t>Замена запорной арматуры (кв.77)</t>
  </si>
  <si>
    <t>Ремонт коньковой доски</t>
  </si>
  <si>
    <t>Установка доски объявлений</t>
  </si>
  <si>
    <t>Ремонт теплоснабжения</t>
  </si>
  <si>
    <t>Ремонт системы х.в.с.</t>
  </si>
  <si>
    <t>Ремонт системы х.в.с. кв.51</t>
  </si>
  <si>
    <t>Ремонт теплоснабжения кв.70</t>
  </si>
  <si>
    <t>Ремонт системы теплоснабжения кв.47,50,57,70</t>
  </si>
  <si>
    <t xml:space="preserve">Ремонт системы х.в.с. кв.43 </t>
  </si>
  <si>
    <t xml:space="preserve">Ремонт системы теплоснабжения кв.85 </t>
  </si>
  <si>
    <t>Замена лампы Днат</t>
  </si>
  <si>
    <t>Земляные работы</t>
  </si>
  <si>
    <t>Замена патрона 1под.</t>
  </si>
  <si>
    <t xml:space="preserve">Замена запорной арматуры кв.9 </t>
  </si>
  <si>
    <t>Ремонт системы теплоснабжения кв.35</t>
  </si>
  <si>
    <t>Ремонт системы теплоснабжения кв.68</t>
  </si>
  <si>
    <t>Замена светильника</t>
  </si>
  <si>
    <t>Ремонт ограждения балкона кв.9</t>
  </si>
</sst>
</file>

<file path=xl/styles.xml><?xml version="1.0" encoding="utf-8"?>
<styleSheet xmlns="http://schemas.openxmlformats.org/spreadsheetml/2006/main">
  <numFmts count="1">
    <numFmt numFmtId="164" formatCode="_-* #,##0.00[$р.-419]_-;\-* #,##0.00[$р.-419]_-;_-* &quot;-&quot;??[$р.-419]_-;_-@_-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19" fillId="0" borderId="0"/>
  </cellStyleXfs>
  <cellXfs count="136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16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2" fillId="0" borderId="1" xfId="0" applyNumberFormat="1" applyFont="1" applyBorder="1" applyAlignment="1">
      <alignment horizontal="center"/>
    </xf>
    <xf numFmtId="4" fontId="6" fillId="0" borderId="0" xfId="0" applyNumberFormat="1" applyFont="1"/>
    <xf numFmtId="0" fontId="9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4" fontId="16" fillId="0" borderId="0" xfId="0" applyNumberFormat="1" applyFont="1"/>
    <xf numFmtId="4" fontId="16" fillId="0" borderId="0" xfId="0" applyNumberFormat="1" applyFont="1" applyAlignment="1">
      <alignment horizontal="center"/>
    </xf>
    <xf numFmtId="4" fontId="17" fillId="0" borderId="0" xfId="0" applyNumberFormat="1" applyFont="1"/>
    <xf numFmtId="4" fontId="16" fillId="0" borderId="0" xfId="0" applyNumberFormat="1" applyFont="1" applyAlignment="1">
      <alignment horizontal="left"/>
    </xf>
    <xf numFmtId="4" fontId="18" fillId="0" borderId="0" xfId="0" applyNumberFormat="1" applyFont="1"/>
    <xf numFmtId="4" fontId="0" fillId="0" borderId="0" xfId="0" applyNumberFormat="1" applyFont="1" applyAlignment="1">
      <alignment horizontal="left" wrapText="1"/>
    </xf>
    <xf numFmtId="0" fontId="9" fillId="0" borderId="0" xfId="0" applyFont="1" applyFill="1" applyBorder="1" applyAlignment="1" applyProtection="1"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9" fillId="4" borderId="16" xfId="0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4" fontId="9" fillId="0" borderId="17" xfId="0" applyNumberFormat="1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10" fillId="0" borderId="0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left" wrapText="1"/>
    </xf>
    <xf numFmtId="4" fontId="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1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13" fillId="0" borderId="0" xfId="0" applyNumberFormat="1" applyFont="1" applyAlignment="1" applyProtection="1">
      <alignment wrapText="1"/>
      <protection hidden="1"/>
    </xf>
    <xf numFmtId="0" fontId="23" fillId="5" borderId="1" xfId="0" applyFont="1" applyFill="1" applyBorder="1" applyAlignment="1">
      <alignment horizontal="center"/>
    </xf>
    <xf numFmtId="4" fontId="23" fillId="5" borderId="1" xfId="0" applyNumberFormat="1" applyFont="1" applyFill="1" applyBorder="1" applyAlignment="1">
      <alignment horizontal="center"/>
    </xf>
    <xf numFmtId="4" fontId="21" fillId="0" borderId="0" xfId="0" applyNumberFormat="1" applyFont="1" applyAlignment="1" applyProtection="1">
      <alignment horizontal="left" wrapText="1"/>
      <protection hidden="1"/>
    </xf>
    <xf numFmtId="4" fontId="21" fillId="0" borderId="0" xfId="0" applyNumberFormat="1" applyFont="1" applyAlignment="1" applyProtection="1">
      <alignment horizontal="left" wrapText="1"/>
      <protection hidden="1"/>
    </xf>
    <xf numFmtId="0" fontId="6" fillId="5" borderId="1" xfId="0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  <protection hidden="1"/>
    </xf>
    <xf numFmtId="4" fontId="22" fillId="0" borderId="0" xfId="0" applyNumberFormat="1" applyFont="1" applyAlignment="1" applyProtection="1">
      <alignment horizontal="left" wrapText="1"/>
      <protection hidden="1"/>
    </xf>
    <xf numFmtId="4" fontId="21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alignment horizontal="center" wrapText="1"/>
      <protection hidden="1"/>
    </xf>
    <xf numFmtId="4" fontId="24" fillId="0" borderId="0" xfId="0" applyNumberFormat="1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000000"/>
          <bgColor rgb="FFA5A5A5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34998626667073579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Таблица42145" displayName="Таблица42145" ref="B20:D54" totalsRowCount="1" headerRowDxfId="7" dataDxfId="6" totalsRowDxfId="5" headerRowBorderDxfId="3" tableBorderDxfId="4">
  <autoFilter ref="B20:D53"/>
  <tableColumns count="3">
    <tableColumn id="1" name="Выполненные работы по ремонту  общего имущества МКД и прочие оказанные услуги" totalsRowLabel="Итог" dataDxfId="10" totalsRowDxfId="2"/>
    <tableColumn id="2" name="Стоимость всего:" totalsRowFunction="sum" dataDxfId="9" totalsRowDxfId="1"/>
    <tableColumn id="3" name="в т.ч. расходы со статьи КР" totalsRowFunction="sum" dataDxfId="8" totalsRowDxfId="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Таблица4214" displayName="Таблица4214" ref="B20:D52" totalsRowCount="1" headerRowDxfId="21" dataDxfId="19" totalsRowDxfId="17" headerRowBorderDxfId="20" tableBorderDxfId="18">
  <autoFilter ref="B20:D51"/>
  <tableColumns count="3">
    <tableColumn id="1" name="Выполненные работы по ремонту  общего имущества МКД и прочие оказанные услуги" totalsRowLabel="Итог" dataDxfId="16" totalsRowDxfId="15"/>
    <tableColumn id="2" name="Стоимость всего:" totalsRowFunction="sum" dataDxfId="14" totalsRowDxfId="13"/>
    <tableColumn id="3" name="в т.ч. расходы со статьи КР" totalsRowFunction="sum" dataDxfId="12" totalsRowDxfId="11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2" name="Таблица421" displayName="Таблица421" ref="B20:D52" totalsRowCount="1" headerRowDxfId="32" dataDxfId="30" totalsRowDxfId="28" headerRowBorderDxfId="31" tableBorderDxfId="29">
  <autoFilter ref="B20:D51"/>
  <tableColumns count="3">
    <tableColumn id="1" name="Выполненные работы по ремонту  общего имущества МКД и прочие оказанные услуги" totalsRowLabel="Итог" dataDxfId="27" totalsRowDxfId="26"/>
    <tableColumn id="2" name="Стоимость всего:" totalsRowFunction="sum" dataDxfId="25" totalsRowDxfId="24"/>
    <tableColumn id="3" name="в т.ч. расходы со статьи КР" totalsRowFunction="sum" dataDxfId="23" totalsRowDxfId="22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1" name="Таблица1478131421294665109110124125126127179180181182184185210211239240241" displayName="Таблица1478131421294665109110124125126127179180181182184185210211239240241" ref="B16:E45" totalsRowCount="1" headerRowDxfId="46" dataDxfId="44" totalsRowDxfId="42" headerRowBorderDxfId="45" tableBorderDxfId="43" totalsRowBorderDxfId="41">
  <autoFilter ref="B16:E44"/>
  <tableColumns count="4">
    <tableColumn id="1" name="Выполненные работы по ремонту  общего имущества МКД и прочие оказанные услуги" totalsRowLabel="Итог" dataDxfId="40" totalsRowDxfId="39"/>
    <tableColumn id="7" name="Месяц" dataDxfId="38" totalsRowDxfId="37"/>
    <tableColumn id="5" name="Стоимость всего:" totalsRowFunction="sum" dataDxfId="36" totalsRowDxfId="35"/>
    <tableColumn id="8" name="в т.ч. финансирование со статьи КР" totalsRowFunction="sum" dataDxfId="34" totalsRowDxfId="3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4"/>
  <sheetViews>
    <sheetView tabSelected="1" view="pageBreakPreview" topLeftCell="A37" zoomScale="70" zoomScaleSheetLayoutView="70" workbookViewId="0">
      <selection activeCell="D22" sqref="D22"/>
    </sheetView>
  </sheetViews>
  <sheetFormatPr defaultRowHeight="18.75"/>
  <cols>
    <col min="1" max="1" width="5.42578125" style="68" customWidth="1"/>
    <col min="2" max="2" width="47.28515625" style="69" customWidth="1"/>
    <col min="3" max="3" width="26" style="8" customWidth="1"/>
    <col min="4" max="4" width="33.7109375" style="56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25" t="s">
        <v>0</v>
      </c>
      <c r="C2" s="125"/>
      <c r="D2" s="125"/>
      <c r="E2" s="125"/>
      <c r="F2" s="125"/>
      <c r="G2" s="10"/>
    </row>
    <row r="3" spans="1:11" ht="48.75" customHeight="1">
      <c r="A3" s="11"/>
      <c r="B3" s="126" t="s">
        <v>61</v>
      </c>
      <c r="C3" s="126"/>
      <c r="D3" s="126"/>
      <c r="E3" s="126"/>
      <c r="F3" s="126"/>
      <c r="G3" s="12"/>
    </row>
    <row r="4" spans="1:11" ht="20.25" customHeight="1">
      <c r="A4" s="11"/>
      <c r="B4" s="125" t="s">
        <v>2</v>
      </c>
      <c r="C4" s="125"/>
      <c r="D4" s="125"/>
      <c r="E4" s="125"/>
      <c r="F4" s="125"/>
      <c r="G4" s="13"/>
    </row>
    <row r="5" spans="1:11">
      <c r="A5" s="11"/>
      <c r="B5" s="125" t="s">
        <v>135</v>
      </c>
      <c r="C5" s="125"/>
      <c r="D5" s="125"/>
      <c r="E5" s="125"/>
      <c r="F5" s="125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131" t="s">
        <v>136</v>
      </c>
      <c r="C7" s="131"/>
      <c r="D7" s="131"/>
      <c r="E7" s="131"/>
      <c r="G7" s="70"/>
    </row>
    <row r="8" spans="1:11" ht="37.5">
      <c r="A8" s="11"/>
      <c r="B8" s="71" t="s">
        <v>137</v>
      </c>
      <c r="C8" s="71" t="s">
        <v>138</v>
      </c>
      <c r="D8" s="71" t="s">
        <v>139</v>
      </c>
      <c r="E8" s="71" t="s">
        <v>140</v>
      </c>
      <c r="F8" s="72"/>
      <c r="G8" s="13"/>
    </row>
    <row r="9" spans="1:11">
      <c r="A9" s="11"/>
      <c r="B9" s="54">
        <v>118121.94200000004</v>
      </c>
      <c r="C9" s="54">
        <v>771261.02400000009</v>
      </c>
      <c r="D9" s="54">
        <v>749900.09</v>
      </c>
      <c r="E9" s="54">
        <f>B9+C9-D9</f>
        <v>139482.87600000016</v>
      </c>
      <c r="F9" s="73"/>
      <c r="G9" s="13"/>
    </row>
    <row r="10" spans="1:11">
      <c r="A10" s="11"/>
      <c r="B10" s="73"/>
      <c r="C10" s="73"/>
      <c r="D10" s="73"/>
      <c r="E10" s="73"/>
      <c r="F10" s="73"/>
      <c r="G10" s="13"/>
    </row>
    <row r="11" spans="1:11">
      <c r="A11" s="11"/>
      <c r="B11" s="134" t="s">
        <v>141</v>
      </c>
      <c r="C11" s="134"/>
      <c r="D11" s="134"/>
      <c r="E11" s="134"/>
      <c r="F11" s="134"/>
      <c r="G11" s="13"/>
    </row>
    <row r="12" spans="1:11">
      <c r="A12" s="11"/>
      <c r="B12" s="134"/>
      <c r="C12" s="134"/>
      <c r="D12" s="134"/>
      <c r="E12" s="134"/>
      <c r="F12" s="134"/>
      <c r="G12" s="13"/>
    </row>
    <row r="13" spans="1:11" s="21" customFormat="1">
      <c r="A13" s="18"/>
      <c r="B13" s="16"/>
      <c r="C13" s="18"/>
      <c r="D13" s="15"/>
      <c r="E13" s="18"/>
      <c r="F13" s="18"/>
      <c r="G13" s="19"/>
      <c r="H13" s="20"/>
    </row>
    <row r="14" spans="1:11" ht="81" customHeight="1">
      <c r="A14" s="23" t="s">
        <v>5</v>
      </c>
      <c r="B14" s="74" t="s">
        <v>69</v>
      </c>
      <c r="C14" s="75" t="s">
        <v>70</v>
      </c>
      <c r="D14" s="76" t="s">
        <v>71</v>
      </c>
      <c r="E14" s="27"/>
      <c r="F14" s="28"/>
      <c r="G14" s="7"/>
      <c r="H14" s="8"/>
      <c r="J14" s="29"/>
      <c r="K14" s="30"/>
    </row>
    <row r="15" spans="1:11" s="36" customFormat="1" ht="75">
      <c r="A15" s="31"/>
      <c r="B15" s="77" t="s">
        <v>72</v>
      </c>
      <c r="C15" s="78" t="s">
        <v>73</v>
      </c>
      <c r="D15" s="79" t="s">
        <v>74</v>
      </c>
      <c r="E15" s="80"/>
      <c r="F15" s="13"/>
      <c r="G15" s="35"/>
      <c r="J15" s="37"/>
      <c r="K15" s="38"/>
    </row>
    <row r="16" spans="1:11" s="86" customFormat="1" ht="75">
      <c r="A16" s="31"/>
      <c r="B16" s="81" t="s">
        <v>75</v>
      </c>
      <c r="C16" s="82" t="s">
        <v>73</v>
      </c>
      <c r="D16" s="83" t="s">
        <v>74</v>
      </c>
      <c r="E16" s="34"/>
      <c r="F16" s="84"/>
      <c r="G16" s="85"/>
      <c r="J16" s="87"/>
      <c r="K16" s="88"/>
    </row>
    <row r="17" spans="1:11" s="86" customFormat="1" ht="58.5" customHeight="1">
      <c r="A17" s="31"/>
      <c r="B17" s="89" t="s">
        <v>76</v>
      </c>
      <c r="C17" s="90" t="s">
        <v>73</v>
      </c>
      <c r="D17" s="91" t="s">
        <v>77</v>
      </c>
      <c r="E17" s="34"/>
      <c r="F17" s="84"/>
      <c r="G17" s="85"/>
      <c r="J17" s="87"/>
      <c r="K17" s="88"/>
    </row>
    <row r="18" spans="1:11" s="86" customFormat="1" ht="60" customHeight="1">
      <c r="A18" s="31"/>
      <c r="B18" s="92" t="s">
        <v>78</v>
      </c>
      <c r="C18" s="82" t="s">
        <v>73</v>
      </c>
      <c r="D18" s="82" t="s">
        <v>77</v>
      </c>
      <c r="E18" s="34"/>
      <c r="F18" s="84"/>
      <c r="G18" s="85"/>
      <c r="J18" s="87"/>
      <c r="K18" s="88"/>
    </row>
    <row r="19" spans="1:11" s="96" customFormat="1">
      <c r="A19" s="31"/>
      <c r="B19" s="93"/>
      <c r="C19" s="94"/>
      <c r="D19" s="94"/>
      <c r="E19" s="34"/>
      <c r="F19" s="13"/>
      <c r="G19" s="95"/>
      <c r="J19" s="97"/>
      <c r="K19" s="98"/>
    </row>
    <row r="20" spans="1:11" s="36" customFormat="1" ht="56.25">
      <c r="A20" s="31" t="s">
        <v>7</v>
      </c>
      <c r="B20" s="99" t="s">
        <v>14</v>
      </c>
      <c r="C20" s="99" t="s">
        <v>16</v>
      </c>
      <c r="D20" s="99" t="s">
        <v>79</v>
      </c>
      <c r="E20" s="34"/>
      <c r="F20" s="13"/>
      <c r="G20" s="35"/>
      <c r="J20" s="37"/>
      <c r="K20" s="38"/>
    </row>
    <row r="21" spans="1:11" s="36" customFormat="1">
      <c r="A21" s="31"/>
      <c r="B21" s="39" t="s">
        <v>88</v>
      </c>
      <c r="C21" s="100">
        <v>71324.42</v>
      </c>
      <c r="D21" s="101"/>
      <c r="E21" s="34"/>
      <c r="F21" s="13"/>
      <c r="G21" s="35"/>
      <c r="J21" s="37"/>
      <c r="K21" s="38"/>
    </row>
    <row r="22" spans="1:11" s="36" customFormat="1">
      <c r="A22" s="31"/>
      <c r="B22" s="39" t="s">
        <v>132</v>
      </c>
      <c r="C22" s="40">
        <v>655.22</v>
      </c>
      <c r="D22" s="42">
        <v>164.31</v>
      </c>
      <c r="E22" s="34"/>
      <c r="F22" s="13"/>
      <c r="G22" s="35"/>
      <c r="J22" s="37"/>
      <c r="K22" s="38"/>
    </row>
    <row r="23" spans="1:11" s="36" customFormat="1">
      <c r="A23" s="31"/>
      <c r="B23" s="39" t="s">
        <v>149</v>
      </c>
      <c r="C23" s="40">
        <v>601.85</v>
      </c>
      <c r="D23" s="42"/>
      <c r="E23" s="34"/>
      <c r="F23" s="13"/>
      <c r="G23" s="35"/>
      <c r="J23" s="37"/>
      <c r="K23" s="38"/>
    </row>
    <row r="24" spans="1:11" s="36" customFormat="1">
      <c r="A24" s="31"/>
      <c r="B24" s="39" t="s">
        <v>150</v>
      </c>
      <c r="C24" s="40">
        <v>841</v>
      </c>
      <c r="D24" s="42">
        <v>44.26</v>
      </c>
      <c r="E24" s="34"/>
      <c r="F24" s="13"/>
      <c r="G24" s="35"/>
      <c r="J24" s="37"/>
      <c r="K24" s="38"/>
    </row>
    <row r="25" spans="1:11" s="36" customFormat="1" ht="37.5">
      <c r="A25" s="31"/>
      <c r="B25" s="39" t="s">
        <v>151</v>
      </c>
      <c r="C25" s="40">
        <v>6086.7</v>
      </c>
      <c r="D25" s="42"/>
      <c r="E25" s="43"/>
      <c r="F25" s="13"/>
      <c r="G25" s="35"/>
      <c r="J25" s="37"/>
      <c r="K25" s="38"/>
    </row>
    <row r="26" spans="1:11" s="36" customFormat="1" ht="37.5">
      <c r="A26" s="31"/>
      <c r="B26" s="102" t="s">
        <v>152</v>
      </c>
      <c r="C26" s="103">
        <v>4590.1400000000003</v>
      </c>
      <c r="D26" s="42"/>
      <c r="E26" s="43"/>
      <c r="F26" s="13"/>
      <c r="G26" s="35"/>
      <c r="J26" s="37"/>
      <c r="K26" s="38"/>
    </row>
    <row r="27" spans="1:11" s="36" customFormat="1" ht="37.5">
      <c r="A27" s="31"/>
      <c r="B27" s="39" t="s">
        <v>153</v>
      </c>
      <c r="C27" s="40">
        <v>8825.44</v>
      </c>
      <c r="D27" s="42"/>
      <c r="E27" s="43"/>
      <c r="F27" s="13"/>
      <c r="G27" s="35"/>
      <c r="J27" s="37"/>
      <c r="K27" s="38"/>
    </row>
    <row r="28" spans="1:11" s="36" customFormat="1">
      <c r="A28" s="31"/>
      <c r="B28" s="39" t="s">
        <v>154</v>
      </c>
      <c r="C28" s="40">
        <v>1677.9</v>
      </c>
      <c r="D28" s="42"/>
      <c r="E28" s="43"/>
      <c r="F28" s="13"/>
      <c r="G28" s="35"/>
      <c r="J28" s="37"/>
      <c r="K28" s="38"/>
    </row>
    <row r="29" spans="1:11" s="36" customFormat="1" ht="37.5">
      <c r="A29" s="31"/>
      <c r="B29" s="39" t="s">
        <v>146</v>
      </c>
      <c r="C29" s="40">
        <v>838.05</v>
      </c>
      <c r="D29" s="42"/>
      <c r="E29" s="43"/>
      <c r="F29" s="13"/>
      <c r="G29" s="35"/>
      <c r="J29" s="37"/>
      <c r="K29" s="38"/>
    </row>
    <row r="30" spans="1:11" s="36" customFormat="1">
      <c r="A30" s="31"/>
      <c r="B30" s="39" t="s">
        <v>155</v>
      </c>
      <c r="C30" s="40">
        <v>738</v>
      </c>
      <c r="D30" s="42">
        <v>48.21</v>
      </c>
      <c r="E30" s="43"/>
      <c r="F30" s="13"/>
      <c r="G30" s="35"/>
      <c r="J30" s="37"/>
      <c r="K30" s="38"/>
    </row>
    <row r="31" spans="1:11" s="36" customFormat="1">
      <c r="A31" s="31"/>
      <c r="B31" s="39" t="s">
        <v>156</v>
      </c>
      <c r="C31" s="40">
        <v>752</v>
      </c>
      <c r="D31" s="42"/>
      <c r="E31" s="43"/>
      <c r="F31" s="13"/>
      <c r="G31" s="35"/>
      <c r="J31" s="37"/>
      <c r="K31" s="38"/>
    </row>
    <row r="32" spans="1:11" s="36" customFormat="1">
      <c r="A32" s="31"/>
      <c r="B32" s="39" t="s">
        <v>157</v>
      </c>
      <c r="C32" s="40">
        <v>3480.86</v>
      </c>
      <c r="D32" s="42">
        <v>14.89</v>
      </c>
      <c r="E32" s="43"/>
      <c r="F32" s="13"/>
      <c r="G32" s="35"/>
      <c r="J32" s="37"/>
      <c r="K32" s="38"/>
    </row>
    <row r="33" spans="1:11" s="36" customFormat="1">
      <c r="A33" s="31"/>
      <c r="B33" s="39" t="s">
        <v>158</v>
      </c>
      <c r="C33" s="40">
        <v>628</v>
      </c>
      <c r="D33" s="42"/>
      <c r="E33" s="43"/>
      <c r="F33" s="13"/>
      <c r="G33" s="35"/>
      <c r="J33" s="37"/>
      <c r="K33" s="38"/>
    </row>
    <row r="34" spans="1:11" s="36" customFormat="1">
      <c r="A34" s="31"/>
      <c r="B34" s="39" t="s">
        <v>159</v>
      </c>
      <c r="C34" s="103">
        <v>628</v>
      </c>
      <c r="D34" s="42">
        <v>97.13</v>
      </c>
      <c r="E34" s="43"/>
      <c r="F34" s="13"/>
      <c r="G34" s="35"/>
      <c r="J34" s="37"/>
      <c r="K34" s="38"/>
    </row>
    <row r="35" spans="1:11" s="36" customFormat="1">
      <c r="A35" s="31"/>
      <c r="B35" s="39" t="s">
        <v>145</v>
      </c>
      <c r="C35" s="40">
        <v>472.7</v>
      </c>
      <c r="D35" s="42"/>
      <c r="E35" s="43"/>
      <c r="F35" s="13"/>
      <c r="G35" s="35"/>
      <c r="J35" s="37"/>
      <c r="K35" s="38"/>
    </row>
    <row r="36" spans="1:11" s="36" customFormat="1">
      <c r="A36" s="31"/>
      <c r="B36" s="39" t="s">
        <v>160</v>
      </c>
      <c r="C36" s="40">
        <v>3050.67</v>
      </c>
      <c r="D36" s="42">
        <v>1.62</v>
      </c>
      <c r="E36" s="43"/>
      <c r="F36" s="13"/>
      <c r="G36" s="35"/>
      <c r="J36" s="37"/>
      <c r="K36" s="38"/>
    </row>
    <row r="37" spans="1:11" s="36" customFormat="1">
      <c r="A37" s="31"/>
      <c r="B37" s="39" t="s">
        <v>96</v>
      </c>
      <c r="C37" s="40">
        <v>2742.3</v>
      </c>
      <c r="D37" s="42"/>
      <c r="E37" s="43"/>
      <c r="F37" s="13"/>
      <c r="G37" s="35"/>
      <c r="J37" s="37"/>
      <c r="K37" s="38"/>
    </row>
    <row r="38" spans="1:11" s="36" customFormat="1" ht="37.5">
      <c r="A38" s="31"/>
      <c r="B38" s="39" t="s">
        <v>161</v>
      </c>
      <c r="C38" s="103">
        <v>12075.28</v>
      </c>
      <c r="D38" s="42"/>
      <c r="E38" s="43"/>
      <c r="F38" s="13"/>
      <c r="G38" s="35"/>
      <c r="J38" s="37"/>
      <c r="K38" s="38"/>
    </row>
    <row r="39" spans="1:11" s="36" customFormat="1" ht="37.5">
      <c r="A39" s="31"/>
      <c r="B39" s="39" t="s">
        <v>146</v>
      </c>
      <c r="C39" s="40">
        <v>333.5</v>
      </c>
      <c r="D39" s="42"/>
      <c r="E39" s="43"/>
      <c r="F39" s="13"/>
      <c r="G39" s="35"/>
      <c r="J39" s="37"/>
      <c r="K39" s="38"/>
    </row>
    <row r="40" spans="1:11" s="36" customFormat="1">
      <c r="A40" s="31"/>
      <c r="B40" s="39" t="s">
        <v>162</v>
      </c>
      <c r="C40" s="40">
        <v>1110.94</v>
      </c>
      <c r="D40" s="42"/>
      <c r="E40" s="43"/>
      <c r="F40" s="13"/>
      <c r="G40" s="35"/>
      <c r="J40" s="37"/>
      <c r="K40" s="38"/>
    </row>
    <row r="41" spans="1:11" s="36" customFormat="1">
      <c r="A41" s="31"/>
      <c r="B41" s="39" t="s">
        <v>147</v>
      </c>
      <c r="C41" s="40">
        <v>1000.51</v>
      </c>
      <c r="D41" s="42"/>
      <c r="E41" s="43"/>
      <c r="F41" s="13"/>
      <c r="G41" s="35"/>
      <c r="J41" s="37"/>
      <c r="K41" s="38"/>
    </row>
    <row r="42" spans="1:11" s="36" customFormat="1">
      <c r="A42" s="31"/>
      <c r="B42" s="39" t="s">
        <v>148</v>
      </c>
      <c r="C42" s="40">
        <v>2624.64</v>
      </c>
      <c r="D42" s="42"/>
      <c r="E42" s="43"/>
      <c r="F42" s="13"/>
      <c r="G42" s="35"/>
      <c r="J42" s="37"/>
      <c r="K42" s="38"/>
    </row>
    <row r="43" spans="1:11" s="36" customFormat="1" ht="37.5">
      <c r="A43" s="31"/>
      <c r="B43" s="39" t="s">
        <v>163</v>
      </c>
      <c r="C43" s="40">
        <v>6511.53</v>
      </c>
      <c r="D43" s="42">
        <v>0.27</v>
      </c>
      <c r="E43" s="43"/>
      <c r="F43" s="13"/>
      <c r="G43" s="35"/>
      <c r="J43" s="37"/>
      <c r="K43" s="38"/>
    </row>
    <row r="44" spans="1:11" s="36" customFormat="1">
      <c r="A44" s="31"/>
      <c r="B44" s="39" t="s">
        <v>164</v>
      </c>
      <c r="C44" s="40">
        <v>572.70000000000005</v>
      </c>
      <c r="D44" s="42"/>
      <c r="E44" s="43"/>
      <c r="F44" s="13"/>
      <c r="G44" s="35"/>
      <c r="J44" s="37"/>
      <c r="K44" s="38"/>
    </row>
    <row r="45" spans="1:11" s="36" customFormat="1">
      <c r="A45" s="31"/>
      <c r="B45" s="39" t="s">
        <v>165</v>
      </c>
      <c r="C45" s="40">
        <v>1023</v>
      </c>
      <c r="D45" s="42"/>
      <c r="E45" s="43"/>
      <c r="F45" s="13"/>
      <c r="G45" s="35"/>
      <c r="J45" s="37"/>
      <c r="K45" s="38"/>
    </row>
    <row r="46" spans="1:11" s="36" customFormat="1">
      <c r="A46" s="31"/>
      <c r="B46" s="39" t="s">
        <v>166</v>
      </c>
      <c r="C46" s="40">
        <v>42</v>
      </c>
      <c r="D46" s="42"/>
      <c r="E46" s="43"/>
      <c r="F46" s="13"/>
      <c r="G46" s="35"/>
      <c r="J46" s="37"/>
      <c r="K46" s="38"/>
    </row>
    <row r="47" spans="1:11" s="36" customFormat="1">
      <c r="A47" s="31"/>
      <c r="B47" s="39" t="s">
        <v>167</v>
      </c>
      <c r="C47" s="40">
        <v>2111.0500000000002</v>
      </c>
      <c r="D47" s="42">
        <v>118.03</v>
      </c>
      <c r="E47" s="43"/>
      <c r="F47" s="13"/>
      <c r="G47" s="35"/>
      <c r="J47" s="37"/>
      <c r="K47" s="38"/>
    </row>
    <row r="48" spans="1:11" s="36" customFormat="1" ht="37.5">
      <c r="A48" s="31"/>
      <c r="B48" s="39" t="s">
        <v>146</v>
      </c>
      <c r="C48" s="40">
        <v>794.68</v>
      </c>
      <c r="D48" s="42"/>
      <c r="E48" s="43"/>
      <c r="F48" s="13"/>
      <c r="G48" s="35"/>
      <c r="J48" s="37"/>
      <c r="K48" s="38"/>
    </row>
    <row r="49" spans="1:11" s="36" customFormat="1" ht="37.5">
      <c r="A49" s="31"/>
      <c r="B49" s="39" t="s">
        <v>168</v>
      </c>
      <c r="C49" s="40">
        <v>596</v>
      </c>
      <c r="D49" s="42"/>
      <c r="E49" s="43"/>
      <c r="F49" s="13"/>
      <c r="G49" s="35"/>
      <c r="J49" s="37"/>
      <c r="K49" s="38"/>
    </row>
    <row r="50" spans="1:11" s="36" customFormat="1" ht="37.5">
      <c r="A50" s="31"/>
      <c r="B50" s="39" t="s">
        <v>169</v>
      </c>
      <c r="C50" s="40">
        <v>2934.31</v>
      </c>
      <c r="D50" s="42">
        <v>283.88</v>
      </c>
      <c r="E50" s="43"/>
      <c r="F50" s="13"/>
      <c r="G50" s="35"/>
      <c r="J50" s="37"/>
      <c r="K50" s="38"/>
    </row>
    <row r="51" spans="1:11" s="36" customFormat="1">
      <c r="A51" s="31"/>
      <c r="B51" s="39" t="s">
        <v>170</v>
      </c>
      <c r="C51" s="40">
        <v>1124.8499999999999</v>
      </c>
      <c r="D51" s="42"/>
      <c r="E51" s="43"/>
      <c r="F51" s="13"/>
      <c r="G51" s="35"/>
      <c r="J51" s="37"/>
      <c r="K51" s="38"/>
    </row>
    <row r="52" spans="1:11" s="36" customFormat="1" ht="37.5">
      <c r="A52" s="31"/>
      <c r="B52" s="39" t="s">
        <v>146</v>
      </c>
      <c r="C52" s="40">
        <v>2307.14</v>
      </c>
      <c r="D52" s="135"/>
      <c r="E52" s="43"/>
      <c r="F52" s="13"/>
      <c r="G52" s="35"/>
      <c r="J52" s="37"/>
      <c r="K52" s="38"/>
    </row>
    <row r="53" spans="1:11" s="36" customFormat="1">
      <c r="A53" s="31"/>
      <c r="B53" s="39" t="s">
        <v>171</v>
      </c>
      <c r="C53" s="40">
        <v>1150.33</v>
      </c>
      <c r="D53" s="42">
        <v>43.76</v>
      </c>
      <c r="E53" s="43"/>
      <c r="F53" s="13"/>
      <c r="G53" s="35"/>
      <c r="J53" s="37"/>
      <c r="K53" s="38"/>
    </row>
    <row r="54" spans="1:11" s="36" customFormat="1">
      <c r="A54" s="31"/>
      <c r="B54" s="122" t="s">
        <v>45</v>
      </c>
      <c r="C54" s="123">
        <f>SUBTOTAL(109,[Стоимость всего:])</f>
        <v>144245.71</v>
      </c>
      <c r="D54" s="123">
        <f>SUBTOTAL(109,[в т.ч. расходы со статьи КР])</f>
        <v>816.3599999999999</v>
      </c>
      <c r="E54" s="43"/>
      <c r="F54" s="13"/>
      <c r="G54" s="35"/>
      <c r="J54" s="37"/>
      <c r="K54" s="38"/>
    </row>
    <row r="55" spans="1:11" s="36" customFormat="1">
      <c r="A55" s="31"/>
      <c r="B55" s="50"/>
      <c r="C55" s="49"/>
      <c r="D55" s="49"/>
      <c r="E55" s="43"/>
      <c r="F55" s="13"/>
      <c r="G55" s="35"/>
      <c r="J55" s="37"/>
      <c r="K55" s="38"/>
    </row>
    <row r="56" spans="1:11" s="36" customFormat="1">
      <c r="A56" s="31"/>
      <c r="B56" s="131" t="s">
        <v>142</v>
      </c>
      <c r="C56" s="131"/>
      <c r="D56" s="131"/>
      <c r="E56" s="131"/>
      <c r="F56" s="131"/>
      <c r="G56" s="35"/>
      <c r="J56" s="37"/>
      <c r="K56" s="38"/>
    </row>
    <row r="57" spans="1:11" s="36" customFormat="1" ht="37.5">
      <c r="A57" s="31"/>
      <c r="B57" s="71" t="s">
        <v>137</v>
      </c>
      <c r="C57" s="71" t="s">
        <v>138</v>
      </c>
      <c r="D57" s="71" t="s">
        <v>139</v>
      </c>
      <c r="E57" s="71" t="s">
        <v>140</v>
      </c>
      <c r="F57" s="71" t="s">
        <v>143</v>
      </c>
      <c r="G57" s="35"/>
      <c r="I57" s="43"/>
      <c r="J57" s="13"/>
      <c r="K57" s="38"/>
    </row>
    <row r="58" spans="1:11" s="36" customFormat="1">
      <c r="A58" s="31"/>
      <c r="B58" s="54">
        <v>7584.41</v>
      </c>
      <c r="C58" s="54">
        <v>0</v>
      </c>
      <c r="D58" s="54">
        <f>Таблица42145[[#Totals],[в т.ч. расходы со статьи КР]]</f>
        <v>816.3599999999999</v>
      </c>
      <c r="E58" s="54">
        <f>B58+C58-D58</f>
        <v>6768.05</v>
      </c>
      <c r="F58" s="54">
        <f>Таблица42145[[#Totals],[в т.ч. расходы со статьи КР]]</f>
        <v>816.3599999999999</v>
      </c>
      <c r="G58" s="35"/>
      <c r="I58" s="104"/>
      <c r="J58" s="104"/>
      <c r="K58" s="38"/>
    </row>
    <row r="59" spans="1:11" s="36" customFormat="1">
      <c r="A59" s="31"/>
      <c r="B59" s="105" t="s">
        <v>107</v>
      </c>
      <c r="C59" s="45"/>
      <c r="D59" s="56"/>
      <c r="E59" s="43"/>
      <c r="F59" s="13"/>
      <c r="G59" s="35"/>
      <c r="J59" s="37"/>
      <c r="K59" s="38"/>
    </row>
    <row r="60" spans="1:11" s="36" customFormat="1">
      <c r="A60" s="31"/>
      <c r="G60" s="35"/>
      <c r="J60" s="37"/>
      <c r="K60" s="38"/>
    </row>
    <row r="61" spans="1:11" s="36" customFormat="1">
      <c r="A61" s="49"/>
      <c r="B61" s="56"/>
      <c r="C61" s="57" t="s">
        <v>52</v>
      </c>
      <c r="D61" s="57" t="s">
        <v>53</v>
      </c>
      <c r="G61" s="49"/>
      <c r="H61" s="35"/>
    </row>
    <row r="62" spans="1:11" s="36" customFormat="1" ht="30" customHeight="1">
      <c r="A62" s="49"/>
      <c r="B62" s="106" t="s">
        <v>144</v>
      </c>
      <c r="C62" s="107">
        <v>139937.79099999997</v>
      </c>
      <c r="D62" s="107">
        <v>0</v>
      </c>
      <c r="G62" s="49"/>
      <c r="H62" s="35"/>
    </row>
    <row r="63" spans="1:11" s="36" customFormat="1" hidden="1">
      <c r="A63" s="49"/>
      <c r="B63" s="108"/>
      <c r="C63" s="108"/>
      <c r="D63" s="108"/>
      <c r="G63" s="49"/>
      <c r="H63" s="35"/>
    </row>
    <row r="64" spans="1:11" s="110" customFormat="1" ht="57" customHeight="1">
      <c r="A64" s="109"/>
      <c r="B64" s="124" t="s">
        <v>55</v>
      </c>
      <c r="C64" s="124"/>
      <c r="D64" s="124"/>
      <c r="G64" s="109"/>
      <c r="H64" s="111"/>
    </row>
    <row r="65" spans="1:12">
      <c r="A65" s="45"/>
      <c r="B65" s="8"/>
      <c r="C65" s="61"/>
      <c r="G65" s="45"/>
    </row>
    <row r="66" spans="1:12" s="108" customFormat="1">
      <c r="A66" s="112"/>
      <c r="B66" s="56"/>
      <c r="C66" s="11"/>
      <c r="D66" s="56"/>
      <c r="E66" s="112"/>
      <c r="F66" s="112"/>
      <c r="G66" s="112"/>
      <c r="H66" s="113"/>
    </row>
    <row r="67" spans="1:12">
      <c r="A67" s="60" t="s">
        <v>118</v>
      </c>
      <c r="B67" s="121"/>
      <c r="C67" s="121"/>
      <c r="D67" s="115" t="s">
        <v>84</v>
      </c>
      <c r="F67" s="45"/>
      <c r="G67" s="45"/>
    </row>
    <row r="68" spans="1:12" s="56" customFormat="1">
      <c r="A68" s="16" t="s">
        <v>57</v>
      </c>
      <c r="B68" s="121"/>
      <c r="C68" s="121"/>
      <c r="D68" s="45" t="s">
        <v>85</v>
      </c>
      <c r="F68" s="45"/>
      <c r="G68" s="45"/>
      <c r="H68" s="7"/>
      <c r="I68" s="8"/>
      <c r="J68" s="8"/>
      <c r="K68" s="8"/>
      <c r="L68" s="8"/>
    </row>
    <row r="69" spans="1:12" s="56" customFormat="1">
      <c r="A69" s="45"/>
      <c r="B69" s="69"/>
      <c r="C69" s="8"/>
      <c r="E69" s="45"/>
      <c r="F69" s="45"/>
      <c r="G69" s="45"/>
      <c r="H69" s="7"/>
      <c r="I69" s="8"/>
      <c r="J69" s="8"/>
      <c r="K69" s="8"/>
      <c r="L69" s="8"/>
    </row>
    <row r="70" spans="1:12" s="56" customFormat="1" ht="18.75" customHeight="1">
      <c r="A70" s="132" t="s">
        <v>86</v>
      </c>
      <c r="B70" s="132"/>
      <c r="C70" s="132"/>
      <c r="D70" s="132"/>
      <c r="E70" s="132"/>
      <c r="F70" s="132"/>
      <c r="G70" s="116"/>
      <c r="H70" s="7"/>
      <c r="I70" s="8"/>
      <c r="J70" s="8"/>
      <c r="K70" s="8"/>
      <c r="L70" s="8"/>
    </row>
    <row r="71" spans="1:12" s="56" customFormat="1" ht="38.25" customHeight="1">
      <c r="A71" s="132"/>
      <c r="B71" s="132"/>
      <c r="C71" s="132"/>
      <c r="D71" s="132"/>
      <c r="E71" s="132"/>
      <c r="F71" s="132"/>
      <c r="G71" s="116"/>
      <c r="H71" s="7"/>
      <c r="I71" s="8"/>
      <c r="J71" s="8"/>
      <c r="K71" s="8"/>
      <c r="L71" s="8"/>
    </row>
    <row r="72" spans="1:12" ht="15" customHeight="1">
      <c r="A72" s="133" t="s">
        <v>87</v>
      </c>
      <c r="B72" s="133"/>
      <c r="C72" s="133"/>
      <c r="D72" s="133"/>
      <c r="E72" s="133"/>
      <c r="F72" s="133"/>
      <c r="G72" s="117"/>
    </row>
    <row r="73" spans="1:12" ht="42" customHeight="1">
      <c r="A73" s="133"/>
      <c r="B73" s="133"/>
      <c r="C73" s="133"/>
      <c r="D73" s="133"/>
      <c r="E73" s="133"/>
      <c r="F73" s="133"/>
      <c r="G73" s="117"/>
    </row>
    <row r="74" spans="1:12" s="68" customFormat="1" ht="42" customHeight="1">
      <c r="B74" s="69"/>
      <c r="C74" s="8"/>
      <c r="D74" s="56"/>
      <c r="E74" s="8"/>
      <c r="F74" s="8"/>
      <c r="G74" s="8"/>
      <c r="H74" s="7"/>
      <c r="I74" s="8"/>
      <c r="J74" s="8"/>
      <c r="K74" s="8"/>
      <c r="L74" s="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10">
    <mergeCell ref="B56:F56"/>
    <mergeCell ref="B64:D64"/>
    <mergeCell ref="A70:F71"/>
    <mergeCell ref="A72:F73"/>
    <mergeCell ref="B2:F2"/>
    <mergeCell ref="B3:F3"/>
    <mergeCell ref="B4:F4"/>
    <mergeCell ref="B5:F5"/>
    <mergeCell ref="B7:E7"/>
    <mergeCell ref="B11:F12"/>
  </mergeCells>
  <pageMargins left="0.39370078740157483" right="0.11811023622047245" top="0.15748031496062992" bottom="0.15748031496062992" header="0.31496062992125984" footer="0.31496062992125984"/>
  <pageSetup paperSize="9" scale="64" orientation="portrait" horizontalDpi="0" verticalDpi="0" r:id="rId1"/>
  <rowBreaks count="1" manualBreakCount="1">
    <brk id="54" max="5" man="1"/>
  </rowBreaks>
  <colBreaks count="1" manualBreakCount="1">
    <brk id="7" max="54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72"/>
  <sheetViews>
    <sheetView view="pageBreakPreview" topLeftCell="A19" zoomScale="70" zoomScaleSheetLayoutView="70" workbookViewId="0">
      <selection activeCell="F14" sqref="F14"/>
    </sheetView>
  </sheetViews>
  <sheetFormatPr defaultRowHeight="18.75"/>
  <cols>
    <col min="1" max="1" width="5.42578125" style="68" customWidth="1"/>
    <col min="2" max="2" width="47.28515625" style="69" customWidth="1"/>
    <col min="3" max="3" width="26" style="8" customWidth="1"/>
    <col min="4" max="4" width="33.7109375" style="56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25" t="s">
        <v>0</v>
      </c>
      <c r="C2" s="125"/>
      <c r="D2" s="125"/>
      <c r="E2" s="125"/>
      <c r="F2" s="125"/>
      <c r="G2" s="10"/>
    </row>
    <row r="3" spans="1:11" ht="48.75" customHeight="1">
      <c r="A3" s="11"/>
      <c r="B3" s="126" t="s">
        <v>61</v>
      </c>
      <c r="C3" s="126"/>
      <c r="D3" s="126"/>
      <c r="E3" s="126"/>
      <c r="F3" s="126"/>
      <c r="G3" s="12"/>
    </row>
    <row r="4" spans="1:11" ht="20.25" customHeight="1">
      <c r="A4" s="11"/>
      <c r="B4" s="125" t="s">
        <v>2</v>
      </c>
      <c r="C4" s="125"/>
      <c r="D4" s="125"/>
      <c r="E4" s="125"/>
      <c r="F4" s="125"/>
      <c r="G4" s="13"/>
    </row>
    <row r="5" spans="1:11">
      <c r="A5" s="11"/>
      <c r="B5" s="125" t="s">
        <v>108</v>
      </c>
      <c r="C5" s="125"/>
      <c r="D5" s="125"/>
      <c r="E5" s="125"/>
      <c r="F5" s="125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131" t="s">
        <v>111</v>
      </c>
      <c r="C7" s="131"/>
      <c r="D7" s="131"/>
      <c r="E7" s="131"/>
      <c r="G7" s="70"/>
    </row>
    <row r="8" spans="1:11" ht="37.5">
      <c r="A8" s="11"/>
      <c r="B8" s="71" t="s">
        <v>110</v>
      </c>
      <c r="C8" s="71" t="s">
        <v>113</v>
      </c>
      <c r="D8" s="71" t="s">
        <v>114</v>
      </c>
      <c r="E8" s="71" t="s">
        <v>116</v>
      </c>
      <c r="F8" s="72"/>
      <c r="G8" s="13"/>
    </row>
    <row r="9" spans="1:11">
      <c r="A9" s="11"/>
      <c r="B9" s="54">
        <v>129854.75</v>
      </c>
      <c r="C9" s="54">
        <f>786721.867-3622.5</f>
        <v>783099.36699999997</v>
      </c>
      <c r="D9" s="54">
        <v>784066.83</v>
      </c>
      <c r="E9" s="54">
        <f>B9+C9-D9</f>
        <v>128887.28700000001</v>
      </c>
      <c r="F9" s="73"/>
      <c r="G9" s="13"/>
    </row>
    <row r="10" spans="1:11">
      <c r="A10" s="11"/>
      <c r="B10" s="73"/>
      <c r="C10" s="73"/>
      <c r="D10" s="73"/>
      <c r="E10" s="73"/>
      <c r="F10" s="73"/>
      <c r="G10" s="13"/>
    </row>
    <row r="11" spans="1:11">
      <c r="A11" s="11"/>
      <c r="B11" s="134" t="s">
        <v>109</v>
      </c>
      <c r="C11" s="134"/>
      <c r="D11" s="134"/>
      <c r="E11" s="134"/>
      <c r="F11" s="134"/>
      <c r="G11" s="13"/>
    </row>
    <row r="12" spans="1:11">
      <c r="A12" s="11"/>
      <c r="B12" s="134"/>
      <c r="C12" s="134"/>
      <c r="D12" s="134"/>
      <c r="E12" s="134"/>
      <c r="F12" s="134"/>
      <c r="G12" s="13"/>
    </row>
    <row r="13" spans="1:11" s="21" customFormat="1">
      <c r="A13" s="18"/>
      <c r="B13" s="16"/>
      <c r="C13" s="18"/>
      <c r="D13" s="15"/>
      <c r="E13" s="18"/>
      <c r="F13" s="18"/>
      <c r="G13" s="19"/>
      <c r="H13" s="20"/>
    </row>
    <row r="14" spans="1:11" ht="81" customHeight="1">
      <c r="A14" s="23" t="s">
        <v>5</v>
      </c>
      <c r="B14" s="74" t="s">
        <v>69</v>
      </c>
      <c r="C14" s="75" t="s">
        <v>70</v>
      </c>
      <c r="D14" s="76" t="s">
        <v>71</v>
      </c>
      <c r="E14" s="27"/>
      <c r="F14" s="28"/>
      <c r="G14" s="7"/>
      <c r="H14" s="8"/>
      <c r="J14" s="29"/>
      <c r="K14" s="30"/>
    </row>
    <row r="15" spans="1:11" s="36" customFormat="1" ht="75">
      <c r="A15" s="31"/>
      <c r="B15" s="77" t="s">
        <v>72</v>
      </c>
      <c r="C15" s="78" t="s">
        <v>73</v>
      </c>
      <c r="D15" s="79" t="s">
        <v>74</v>
      </c>
      <c r="E15" s="80"/>
      <c r="F15" s="13"/>
      <c r="G15" s="35"/>
      <c r="J15" s="37"/>
      <c r="K15" s="38"/>
    </row>
    <row r="16" spans="1:11" s="86" customFormat="1" ht="75">
      <c r="A16" s="31"/>
      <c r="B16" s="81" t="s">
        <v>75</v>
      </c>
      <c r="C16" s="82" t="s">
        <v>73</v>
      </c>
      <c r="D16" s="83" t="s">
        <v>74</v>
      </c>
      <c r="E16" s="34"/>
      <c r="F16" s="84"/>
      <c r="G16" s="85"/>
      <c r="J16" s="87"/>
      <c r="K16" s="88"/>
    </row>
    <row r="17" spans="1:11" s="86" customFormat="1" ht="58.5" customHeight="1">
      <c r="A17" s="31"/>
      <c r="B17" s="89" t="s">
        <v>76</v>
      </c>
      <c r="C17" s="90" t="s">
        <v>73</v>
      </c>
      <c r="D17" s="91" t="s">
        <v>77</v>
      </c>
      <c r="E17" s="34"/>
      <c r="F17" s="84"/>
      <c r="G17" s="85"/>
      <c r="J17" s="87"/>
      <c r="K17" s="88"/>
    </row>
    <row r="18" spans="1:11" s="86" customFormat="1" ht="60" customHeight="1">
      <c r="A18" s="31"/>
      <c r="B18" s="92" t="s">
        <v>78</v>
      </c>
      <c r="C18" s="82" t="s">
        <v>73</v>
      </c>
      <c r="D18" s="82" t="s">
        <v>77</v>
      </c>
      <c r="E18" s="34"/>
      <c r="F18" s="84"/>
      <c r="G18" s="85"/>
      <c r="J18" s="87"/>
      <c r="K18" s="88"/>
    </row>
    <row r="19" spans="1:11" s="96" customFormat="1">
      <c r="A19" s="31"/>
      <c r="B19" s="93"/>
      <c r="C19" s="94"/>
      <c r="D19" s="94"/>
      <c r="E19" s="34"/>
      <c r="F19" s="13"/>
      <c r="G19" s="95"/>
      <c r="J19" s="97"/>
      <c r="K19" s="98"/>
    </row>
    <row r="20" spans="1:11" s="36" customFormat="1" ht="56.25">
      <c r="A20" s="31" t="s">
        <v>7</v>
      </c>
      <c r="B20" s="99" t="s">
        <v>14</v>
      </c>
      <c r="C20" s="99" t="s">
        <v>16</v>
      </c>
      <c r="D20" s="99" t="s">
        <v>79</v>
      </c>
      <c r="E20" s="34"/>
      <c r="F20" s="13"/>
      <c r="G20" s="35"/>
      <c r="J20" s="37"/>
      <c r="K20" s="38"/>
    </row>
    <row r="21" spans="1:11" s="36" customFormat="1">
      <c r="A21" s="31"/>
      <c r="B21" s="39" t="s">
        <v>88</v>
      </c>
      <c r="C21" s="100">
        <v>66134.47</v>
      </c>
      <c r="D21" s="101"/>
      <c r="E21" s="34"/>
      <c r="F21" s="13"/>
      <c r="G21" s="35"/>
      <c r="J21" s="37"/>
      <c r="K21" s="38"/>
    </row>
    <row r="22" spans="1:11" s="36" customFormat="1">
      <c r="A22" s="31"/>
      <c r="B22" s="39" t="s">
        <v>40</v>
      </c>
      <c r="C22" s="40">
        <v>753.5</v>
      </c>
      <c r="D22" s="42"/>
      <c r="E22" s="34"/>
      <c r="F22" s="13"/>
      <c r="G22" s="35"/>
      <c r="J22" s="37"/>
      <c r="K22" s="38"/>
    </row>
    <row r="23" spans="1:11" s="36" customFormat="1">
      <c r="A23" s="31"/>
      <c r="B23" s="39" t="s">
        <v>119</v>
      </c>
      <c r="C23" s="40">
        <v>32.200000000000003</v>
      </c>
      <c r="D23" s="42"/>
      <c r="E23" s="34"/>
      <c r="F23" s="13"/>
      <c r="G23" s="35"/>
      <c r="J23" s="37"/>
      <c r="K23" s="38"/>
    </row>
    <row r="24" spans="1:11" s="36" customFormat="1">
      <c r="A24" s="31"/>
      <c r="B24" s="39" t="s">
        <v>120</v>
      </c>
      <c r="C24" s="40">
        <v>705</v>
      </c>
      <c r="D24" s="42">
        <v>420.26</v>
      </c>
      <c r="E24" s="34"/>
      <c r="F24" s="13"/>
      <c r="G24" s="35"/>
      <c r="J24" s="37"/>
      <c r="K24" s="38"/>
    </row>
    <row r="25" spans="1:11" s="36" customFormat="1">
      <c r="A25" s="31"/>
      <c r="B25" s="39" t="s">
        <v>40</v>
      </c>
      <c r="C25" s="40">
        <v>555.15</v>
      </c>
      <c r="D25" s="42"/>
      <c r="E25" s="43"/>
      <c r="F25" s="13"/>
      <c r="G25" s="35"/>
      <c r="J25" s="37"/>
      <c r="K25" s="38"/>
    </row>
    <row r="26" spans="1:11" s="36" customFormat="1">
      <c r="A26" s="31"/>
      <c r="B26" s="102" t="s">
        <v>121</v>
      </c>
      <c r="C26" s="103">
        <v>1387.26</v>
      </c>
      <c r="D26" s="42"/>
      <c r="E26" s="43"/>
      <c r="F26" s="13"/>
      <c r="G26" s="35"/>
      <c r="J26" s="37"/>
      <c r="K26" s="38"/>
    </row>
    <row r="27" spans="1:11" s="36" customFormat="1">
      <c r="A27" s="31"/>
      <c r="B27" s="39" t="s">
        <v>98</v>
      </c>
      <c r="C27" s="40">
        <v>876.4</v>
      </c>
      <c r="D27" s="42"/>
      <c r="E27" s="43"/>
      <c r="F27" s="13"/>
      <c r="G27" s="35"/>
      <c r="J27" s="37"/>
      <c r="K27" s="38"/>
    </row>
    <row r="28" spans="1:11" s="36" customFormat="1">
      <c r="A28" s="31"/>
      <c r="B28" s="39" t="s">
        <v>122</v>
      </c>
      <c r="C28" s="40">
        <v>1633.5</v>
      </c>
      <c r="D28" s="42"/>
      <c r="E28" s="43"/>
      <c r="F28" s="13"/>
      <c r="G28" s="35"/>
      <c r="J28" s="37"/>
      <c r="K28" s="38"/>
    </row>
    <row r="29" spans="1:11" s="36" customFormat="1">
      <c r="A29" s="31"/>
      <c r="B29" s="39" t="s">
        <v>96</v>
      </c>
      <c r="C29" s="40">
        <v>1280</v>
      </c>
      <c r="D29" s="42"/>
      <c r="E29" s="43"/>
      <c r="F29" s="13"/>
      <c r="G29" s="35"/>
      <c r="J29" s="37"/>
      <c r="K29" s="38"/>
    </row>
    <row r="30" spans="1:11" s="36" customFormat="1">
      <c r="A30" s="31"/>
      <c r="B30" s="39" t="s">
        <v>123</v>
      </c>
      <c r="C30" s="40">
        <v>101380.57</v>
      </c>
      <c r="D30" s="42"/>
      <c r="E30" s="43"/>
      <c r="F30" s="13"/>
      <c r="G30" s="35"/>
      <c r="J30" s="37"/>
      <c r="K30" s="38"/>
    </row>
    <row r="31" spans="1:11" s="36" customFormat="1">
      <c r="A31" s="31"/>
      <c r="B31" s="39" t="s">
        <v>124</v>
      </c>
      <c r="C31" s="40">
        <v>1843.43</v>
      </c>
      <c r="D31" s="42"/>
      <c r="E31" s="43"/>
      <c r="F31" s="13"/>
      <c r="G31" s="35"/>
      <c r="J31" s="37"/>
      <c r="K31" s="38"/>
    </row>
    <row r="32" spans="1:11" s="36" customFormat="1">
      <c r="A32" s="31"/>
      <c r="B32" s="39" t="s">
        <v>125</v>
      </c>
      <c r="C32" s="40">
        <v>21097.040000000001</v>
      </c>
      <c r="D32" s="42"/>
      <c r="E32" s="43"/>
      <c r="F32" s="13"/>
      <c r="G32" s="35"/>
      <c r="J32" s="37"/>
      <c r="K32" s="38"/>
    </row>
    <row r="33" spans="1:11" s="36" customFormat="1">
      <c r="A33" s="31"/>
      <c r="B33" s="39" t="s">
        <v>123</v>
      </c>
      <c r="C33" s="40">
        <v>99207</v>
      </c>
      <c r="D33" s="42"/>
      <c r="E33" s="43"/>
      <c r="F33" s="13"/>
      <c r="G33" s="35"/>
      <c r="J33" s="37"/>
      <c r="K33" s="38"/>
    </row>
    <row r="34" spans="1:11" s="36" customFormat="1">
      <c r="A34" s="31"/>
      <c r="B34" s="39" t="s">
        <v>126</v>
      </c>
      <c r="C34" s="103">
        <v>6591</v>
      </c>
      <c r="D34" s="42"/>
      <c r="E34" s="43"/>
      <c r="F34" s="13"/>
      <c r="G34" s="35"/>
      <c r="J34" s="37"/>
      <c r="K34" s="38"/>
    </row>
    <row r="35" spans="1:11" s="36" customFormat="1">
      <c r="A35" s="31"/>
      <c r="B35" s="39" t="s">
        <v>127</v>
      </c>
      <c r="C35" s="40">
        <v>3527.77</v>
      </c>
      <c r="D35" s="42"/>
      <c r="E35" s="43"/>
      <c r="F35" s="13"/>
      <c r="G35" s="35"/>
      <c r="J35" s="37"/>
      <c r="K35" s="38"/>
    </row>
    <row r="36" spans="1:11" s="36" customFormat="1">
      <c r="A36" s="31"/>
      <c r="B36" s="39" t="s">
        <v>128</v>
      </c>
      <c r="C36" s="40">
        <v>12078.9</v>
      </c>
      <c r="D36" s="42"/>
      <c r="E36" s="43"/>
      <c r="F36" s="13"/>
      <c r="G36" s="35"/>
      <c r="J36" s="37"/>
      <c r="K36" s="38"/>
    </row>
    <row r="37" spans="1:11" s="36" customFormat="1">
      <c r="A37" s="31"/>
      <c r="B37" s="39" t="s">
        <v>129</v>
      </c>
      <c r="C37" s="40">
        <v>1012</v>
      </c>
      <c r="D37" s="42"/>
      <c r="E37" s="43"/>
      <c r="F37" s="13"/>
      <c r="G37" s="35"/>
      <c r="J37" s="37"/>
      <c r="K37" s="38"/>
    </row>
    <row r="38" spans="1:11" s="36" customFormat="1">
      <c r="A38" s="31"/>
      <c r="B38" s="39" t="s">
        <v>119</v>
      </c>
      <c r="C38" s="103">
        <v>33.35</v>
      </c>
      <c r="D38" s="42"/>
      <c r="E38" s="43"/>
      <c r="F38" s="13"/>
      <c r="G38" s="35"/>
      <c r="J38" s="37"/>
      <c r="K38" s="38"/>
    </row>
    <row r="39" spans="1:11" s="36" customFormat="1">
      <c r="A39" s="31"/>
      <c r="B39" s="39" t="s">
        <v>101</v>
      </c>
      <c r="C39" s="40">
        <v>1171</v>
      </c>
      <c r="D39" s="42"/>
      <c r="E39" s="43"/>
      <c r="F39" s="13"/>
      <c r="G39" s="35"/>
      <c r="J39" s="37"/>
      <c r="K39" s="38"/>
    </row>
    <row r="40" spans="1:11" s="36" customFormat="1">
      <c r="A40" s="31"/>
      <c r="B40" s="39" t="s">
        <v>130</v>
      </c>
      <c r="C40" s="40">
        <v>4723.9399999999996</v>
      </c>
      <c r="D40" s="42"/>
      <c r="E40" s="43"/>
      <c r="F40" s="13"/>
      <c r="G40" s="35"/>
      <c r="J40" s="37"/>
      <c r="K40" s="38"/>
    </row>
    <row r="41" spans="1:11" s="36" customFormat="1" ht="37.5">
      <c r="A41" s="31"/>
      <c r="B41" s="39" t="s">
        <v>131</v>
      </c>
      <c r="C41" s="40">
        <v>14994</v>
      </c>
      <c r="D41" s="42"/>
      <c r="E41" s="43"/>
      <c r="F41" s="13"/>
      <c r="G41" s="35"/>
      <c r="J41" s="37"/>
      <c r="K41" s="38"/>
    </row>
    <row r="42" spans="1:11" s="36" customFormat="1">
      <c r="A42" s="31"/>
      <c r="B42" s="39" t="s">
        <v>132</v>
      </c>
      <c r="C42" s="40">
        <v>3916.97</v>
      </c>
      <c r="D42" s="42"/>
      <c r="E42" s="43"/>
      <c r="F42" s="13"/>
      <c r="G42" s="35"/>
      <c r="J42" s="37"/>
      <c r="K42" s="38"/>
    </row>
    <row r="43" spans="1:11" s="36" customFormat="1">
      <c r="A43" s="31"/>
      <c r="B43" s="39" t="s">
        <v>133</v>
      </c>
      <c r="C43" s="40">
        <v>2341.85</v>
      </c>
      <c r="D43" s="42"/>
      <c r="E43" s="43"/>
      <c r="F43" s="13"/>
      <c r="G43" s="35"/>
      <c r="J43" s="37"/>
      <c r="K43" s="38"/>
    </row>
    <row r="44" spans="1:11" s="36" customFormat="1" ht="37.5">
      <c r="A44" s="31"/>
      <c r="B44" s="39" t="s">
        <v>134</v>
      </c>
      <c r="C44" s="40">
        <v>1327</v>
      </c>
      <c r="D44" s="42">
        <v>4353.5200000000004</v>
      </c>
      <c r="E44" s="43"/>
      <c r="F44" s="13"/>
      <c r="G44" s="35"/>
      <c r="J44" s="37"/>
      <c r="K44" s="38"/>
    </row>
    <row r="45" spans="1:11" s="36" customFormat="1" hidden="1">
      <c r="A45" s="31"/>
      <c r="B45" s="39"/>
      <c r="C45" s="40"/>
      <c r="D45" s="42"/>
      <c r="E45" s="43"/>
      <c r="F45" s="13"/>
      <c r="G45" s="35"/>
      <c r="J45" s="37"/>
      <c r="K45" s="38"/>
    </row>
    <row r="46" spans="1:11" s="36" customFormat="1" hidden="1">
      <c r="A46" s="31"/>
      <c r="B46" s="39"/>
      <c r="C46" s="40"/>
      <c r="D46" s="42"/>
      <c r="E46" s="43"/>
      <c r="F46" s="13"/>
      <c r="G46" s="35"/>
      <c r="J46" s="37"/>
      <c r="K46" s="38"/>
    </row>
    <row r="47" spans="1:11" s="36" customFormat="1" hidden="1">
      <c r="A47" s="31"/>
      <c r="B47" s="39"/>
      <c r="C47" s="40"/>
      <c r="D47" s="42"/>
      <c r="E47" s="43"/>
      <c r="F47" s="13"/>
      <c r="G47" s="35"/>
      <c r="J47" s="37"/>
      <c r="K47" s="38"/>
    </row>
    <row r="48" spans="1:11" s="36" customFormat="1" hidden="1">
      <c r="A48" s="31"/>
      <c r="B48" s="39"/>
      <c r="C48" s="40"/>
      <c r="D48" s="42"/>
      <c r="E48" s="43"/>
      <c r="F48" s="13"/>
      <c r="G48" s="35"/>
      <c r="J48" s="37"/>
      <c r="K48" s="38"/>
    </row>
    <row r="49" spans="1:11" s="36" customFormat="1" hidden="1">
      <c r="A49" s="31"/>
      <c r="B49" s="39"/>
      <c r="C49" s="40"/>
      <c r="D49" s="42"/>
      <c r="E49" s="43"/>
      <c r="F49" s="13"/>
      <c r="G49" s="35"/>
      <c r="J49" s="37"/>
      <c r="K49" s="38"/>
    </row>
    <row r="50" spans="1:11" s="36" customFormat="1" hidden="1">
      <c r="A50" s="31"/>
      <c r="B50" s="39"/>
      <c r="C50" s="40"/>
      <c r="D50" s="42"/>
      <c r="E50" s="43"/>
      <c r="F50" s="13"/>
      <c r="G50" s="35"/>
      <c r="J50" s="37"/>
      <c r="K50" s="38"/>
    </row>
    <row r="51" spans="1:11" s="36" customFormat="1" hidden="1">
      <c r="A51" s="31"/>
      <c r="B51" s="39"/>
      <c r="C51" s="40"/>
      <c r="D51" s="42"/>
      <c r="E51" s="43"/>
      <c r="F51" s="13"/>
      <c r="G51" s="35"/>
      <c r="J51" s="37"/>
      <c r="K51" s="38"/>
    </row>
    <row r="52" spans="1:11" s="36" customFormat="1">
      <c r="A52" s="31"/>
      <c r="B52" s="122" t="s">
        <v>45</v>
      </c>
      <c r="C52" s="123">
        <f>SUBTOTAL(109,[Стоимость всего:])</f>
        <v>348603.3</v>
      </c>
      <c r="D52" s="123">
        <f>SUBTOTAL(109,[в т.ч. расходы со статьи КР])</f>
        <v>4773.7800000000007</v>
      </c>
      <c r="E52" s="43"/>
      <c r="F52" s="13"/>
      <c r="G52" s="35"/>
      <c r="J52" s="37"/>
      <c r="K52" s="38"/>
    </row>
    <row r="53" spans="1:11" s="36" customFormat="1">
      <c r="A53" s="31"/>
      <c r="B53" s="50"/>
      <c r="C53" s="49"/>
      <c r="D53" s="49"/>
      <c r="E53" s="43"/>
      <c r="F53" s="13"/>
      <c r="G53" s="35"/>
      <c r="J53" s="37"/>
      <c r="K53" s="38"/>
    </row>
    <row r="54" spans="1:11" s="36" customFormat="1">
      <c r="A54" s="31"/>
      <c r="B54" s="131" t="s">
        <v>112</v>
      </c>
      <c r="C54" s="131"/>
      <c r="D54" s="131"/>
      <c r="E54" s="131"/>
      <c r="F54" s="131"/>
      <c r="G54" s="35"/>
      <c r="J54" s="37"/>
      <c r="K54" s="38"/>
    </row>
    <row r="55" spans="1:11" s="36" customFormat="1" ht="37.5">
      <c r="A55" s="31"/>
      <c r="B55" s="71" t="s">
        <v>110</v>
      </c>
      <c r="C55" s="71" t="s">
        <v>113</v>
      </c>
      <c r="D55" s="71" t="s">
        <v>114</v>
      </c>
      <c r="E55" s="71" t="s">
        <v>116</v>
      </c>
      <c r="F55" s="71" t="s">
        <v>115</v>
      </c>
      <c r="G55" s="35"/>
      <c r="I55" s="43"/>
      <c r="J55" s="13"/>
      <c r="K55" s="38"/>
    </row>
    <row r="56" spans="1:11" s="36" customFormat="1">
      <c r="A56" s="31"/>
      <c r="B56" s="54">
        <v>11937.93</v>
      </c>
      <c r="C56" s="54">
        <v>0</v>
      </c>
      <c r="D56" s="54">
        <v>4353.5200000000004</v>
      </c>
      <c r="E56" s="54">
        <f>B56+C56-D56</f>
        <v>7584.41</v>
      </c>
      <c r="F56" s="54">
        <f>Таблица4214[[#Totals],[в т.ч. расходы со статьи КР]]</f>
        <v>4773.7800000000007</v>
      </c>
      <c r="G56" s="35"/>
      <c r="I56" s="104"/>
      <c r="J56" s="104"/>
      <c r="K56" s="38"/>
    </row>
    <row r="57" spans="1:11" s="36" customFormat="1">
      <c r="A57" s="31"/>
      <c r="B57" s="105" t="s">
        <v>107</v>
      </c>
      <c r="C57" s="45"/>
      <c r="D57" s="56"/>
      <c r="E57" s="43"/>
      <c r="F57" s="13"/>
      <c r="G57" s="35"/>
      <c r="J57" s="37"/>
      <c r="K57" s="38"/>
    </row>
    <row r="58" spans="1:11" s="36" customFormat="1">
      <c r="A58" s="31"/>
      <c r="G58" s="35"/>
      <c r="J58" s="37"/>
      <c r="K58" s="38"/>
    </row>
    <row r="59" spans="1:11" s="36" customFormat="1">
      <c r="A59" s="49"/>
      <c r="B59" s="56"/>
      <c r="C59" s="57" t="s">
        <v>52</v>
      </c>
      <c r="D59" s="57" t="s">
        <v>53</v>
      </c>
      <c r="G59" s="49"/>
      <c r="H59" s="35"/>
    </row>
    <row r="60" spans="1:11" s="36" customFormat="1" ht="30" customHeight="1">
      <c r="A60" s="49"/>
      <c r="B60" s="106" t="s">
        <v>117</v>
      </c>
      <c r="C60" s="107">
        <v>-8044.6850000000368</v>
      </c>
      <c r="D60" s="107">
        <v>0</v>
      </c>
      <c r="G60" s="49"/>
      <c r="H60" s="35"/>
    </row>
    <row r="61" spans="1:11" s="36" customFormat="1" hidden="1">
      <c r="A61" s="49"/>
      <c r="B61" s="108"/>
      <c r="C61" s="108"/>
      <c r="D61" s="108"/>
      <c r="G61" s="49"/>
      <c r="H61" s="35"/>
    </row>
    <row r="62" spans="1:11" s="110" customFormat="1" ht="57" customHeight="1">
      <c r="A62" s="109"/>
      <c r="B62" s="124" t="s">
        <v>55</v>
      </c>
      <c r="C62" s="124"/>
      <c r="D62" s="124"/>
      <c r="G62" s="109"/>
      <c r="H62" s="111"/>
    </row>
    <row r="63" spans="1:11">
      <c r="A63" s="45"/>
      <c r="B63" s="8"/>
      <c r="C63" s="61"/>
      <c r="G63" s="45"/>
    </row>
    <row r="64" spans="1:11" s="108" customFormat="1">
      <c r="A64" s="112"/>
      <c r="B64" s="56"/>
      <c r="C64" s="11"/>
      <c r="D64" s="56"/>
      <c r="E64" s="112"/>
      <c r="F64" s="112"/>
      <c r="G64" s="112"/>
      <c r="H64" s="113"/>
    </row>
    <row r="65" spans="1:12">
      <c r="A65" s="60" t="s">
        <v>118</v>
      </c>
      <c r="B65" s="120"/>
      <c r="C65" s="120"/>
      <c r="D65" s="115" t="s">
        <v>84</v>
      </c>
      <c r="F65" s="45"/>
      <c r="G65" s="45"/>
    </row>
    <row r="66" spans="1:12" s="56" customFormat="1">
      <c r="A66" s="16" t="s">
        <v>57</v>
      </c>
      <c r="B66" s="120"/>
      <c r="C66" s="120"/>
      <c r="D66" s="45" t="s">
        <v>85</v>
      </c>
      <c r="F66" s="45"/>
      <c r="G66" s="45"/>
      <c r="H66" s="7"/>
      <c r="I66" s="8"/>
      <c r="J66" s="8"/>
      <c r="K66" s="8"/>
      <c r="L66" s="8"/>
    </row>
    <row r="67" spans="1:12" s="56" customFormat="1">
      <c r="A67" s="45"/>
      <c r="B67" s="69"/>
      <c r="C67" s="8"/>
      <c r="E67" s="45"/>
      <c r="F67" s="45"/>
      <c r="G67" s="45"/>
      <c r="H67" s="7"/>
      <c r="I67" s="8"/>
      <c r="J67" s="8"/>
      <c r="K67" s="8"/>
      <c r="L67" s="8"/>
    </row>
    <row r="68" spans="1:12" s="56" customFormat="1" ht="18.75" customHeight="1">
      <c r="A68" s="132" t="s">
        <v>86</v>
      </c>
      <c r="B68" s="132"/>
      <c r="C68" s="132"/>
      <c r="D68" s="132"/>
      <c r="E68" s="132"/>
      <c r="F68" s="132"/>
      <c r="G68" s="116"/>
      <c r="H68" s="7"/>
      <c r="I68" s="8"/>
      <c r="J68" s="8"/>
      <c r="K68" s="8"/>
      <c r="L68" s="8"/>
    </row>
    <row r="69" spans="1:12" s="56" customFormat="1" ht="38.25" customHeight="1">
      <c r="A69" s="132"/>
      <c r="B69" s="132"/>
      <c r="C69" s="132"/>
      <c r="D69" s="132"/>
      <c r="E69" s="132"/>
      <c r="F69" s="132"/>
      <c r="G69" s="116"/>
      <c r="H69" s="7"/>
      <c r="I69" s="8"/>
      <c r="J69" s="8"/>
      <c r="K69" s="8"/>
      <c r="L69" s="8"/>
    </row>
    <row r="70" spans="1:12" ht="15" customHeight="1">
      <c r="A70" s="133" t="s">
        <v>87</v>
      </c>
      <c r="B70" s="133"/>
      <c r="C70" s="133"/>
      <c r="D70" s="133"/>
      <c r="E70" s="133"/>
      <c r="F70" s="133"/>
      <c r="G70" s="117"/>
    </row>
    <row r="71" spans="1:12" ht="42" customHeight="1">
      <c r="A71" s="133"/>
      <c r="B71" s="133"/>
      <c r="C71" s="133"/>
      <c r="D71" s="133"/>
      <c r="E71" s="133"/>
      <c r="F71" s="133"/>
      <c r="G71" s="117"/>
    </row>
    <row r="72" spans="1:12" s="68" customFormat="1" ht="42" customHeight="1">
      <c r="B72" s="69"/>
      <c r="C72" s="8"/>
      <c r="D72" s="56"/>
      <c r="E72" s="8"/>
      <c r="F72" s="8"/>
      <c r="G72" s="8"/>
      <c r="H72" s="7"/>
      <c r="I72" s="8"/>
      <c r="J72" s="8"/>
      <c r="K72" s="8"/>
      <c r="L72" s="8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B54:F54"/>
    <mergeCell ref="B62:D62"/>
    <mergeCell ref="A68:F69"/>
    <mergeCell ref="A70:F71"/>
    <mergeCell ref="B2:F2"/>
    <mergeCell ref="B3:F3"/>
    <mergeCell ref="B4:F4"/>
    <mergeCell ref="B5:F5"/>
    <mergeCell ref="B7:E7"/>
    <mergeCell ref="B11:F12"/>
  </mergeCells>
  <pageMargins left="0.39370078740157483" right="0.11811023622047245" top="0.15748031496062992" bottom="0.15748031496062992" header="0.31496062992125984" footer="0.31496062992125984"/>
  <pageSetup paperSize="9" scale="64" orientation="portrait" horizontalDpi="0" verticalDpi="0" r:id="rId1"/>
  <rowBreaks count="1" manualBreakCount="1">
    <brk id="52" max="5" man="1"/>
  </rowBreaks>
  <colBreaks count="1" manualBreakCount="1">
    <brk id="7" max="54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72"/>
  <sheetViews>
    <sheetView view="pageBreakPreview" topLeftCell="A19" zoomScale="70" zoomScaleSheetLayoutView="70" workbookViewId="0">
      <selection activeCell="C23" sqref="C23"/>
    </sheetView>
  </sheetViews>
  <sheetFormatPr defaultRowHeight="18.75"/>
  <cols>
    <col min="1" max="1" width="5.42578125" style="68" customWidth="1"/>
    <col min="2" max="2" width="47.28515625" style="69" customWidth="1"/>
    <col min="3" max="3" width="26" style="8" customWidth="1"/>
    <col min="4" max="4" width="33.7109375" style="56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25" t="s">
        <v>0</v>
      </c>
      <c r="C2" s="125"/>
      <c r="D2" s="125"/>
      <c r="E2" s="125"/>
      <c r="F2" s="125"/>
      <c r="G2" s="10"/>
    </row>
    <row r="3" spans="1:11" ht="48.75" customHeight="1">
      <c r="A3" s="11"/>
      <c r="B3" s="126" t="s">
        <v>61</v>
      </c>
      <c r="C3" s="126"/>
      <c r="D3" s="126"/>
      <c r="E3" s="126"/>
      <c r="F3" s="126"/>
      <c r="G3" s="12"/>
    </row>
    <row r="4" spans="1:11" ht="20.25" customHeight="1">
      <c r="A4" s="11"/>
      <c r="B4" s="125" t="s">
        <v>2</v>
      </c>
      <c r="C4" s="125"/>
      <c r="D4" s="125"/>
      <c r="E4" s="125"/>
      <c r="F4" s="125"/>
      <c r="G4" s="13"/>
    </row>
    <row r="5" spans="1:11">
      <c r="A5" s="11"/>
      <c r="B5" s="125" t="s">
        <v>62</v>
      </c>
      <c r="C5" s="125"/>
      <c r="D5" s="125"/>
      <c r="E5" s="125"/>
      <c r="F5" s="125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131" t="s">
        <v>63</v>
      </c>
      <c r="C7" s="131"/>
      <c r="D7" s="131"/>
      <c r="E7" s="131"/>
      <c r="G7" s="70"/>
    </row>
    <row r="8" spans="1:11" ht="37.5">
      <c r="A8" s="11"/>
      <c r="B8" s="71" t="s">
        <v>64</v>
      </c>
      <c r="C8" s="71" t="s">
        <v>65</v>
      </c>
      <c r="D8" s="71" t="s">
        <v>66</v>
      </c>
      <c r="E8" s="71" t="s">
        <v>67</v>
      </c>
      <c r="F8" s="72"/>
      <c r="G8" s="13"/>
    </row>
    <row r="9" spans="1:11">
      <c r="A9" s="11"/>
      <c r="B9" s="54">
        <v>105121.56</v>
      </c>
      <c r="C9" s="54">
        <v>732099.43</v>
      </c>
      <c r="D9" s="54">
        <v>707366.24</v>
      </c>
      <c r="E9" s="54">
        <v>129854.75</v>
      </c>
      <c r="F9" s="73"/>
      <c r="G9" s="13"/>
    </row>
    <row r="10" spans="1:11">
      <c r="A10" s="11"/>
      <c r="B10" s="73"/>
      <c r="C10" s="73"/>
      <c r="D10" s="73"/>
      <c r="E10" s="73"/>
      <c r="F10" s="73"/>
      <c r="G10" s="13"/>
    </row>
    <row r="11" spans="1:11">
      <c r="A11" s="11"/>
      <c r="B11" s="134" t="s">
        <v>68</v>
      </c>
      <c r="C11" s="134"/>
      <c r="D11" s="134"/>
      <c r="E11" s="134"/>
      <c r="F11" s="134"/>
      <c r="G11" s="13"/>
    </row>
    <row r="12" spans="1:11">
      <c r="A12" s="11"/>
      <c r="B12" s="134"/>
      <c r="C12" s="134"/>
      <c r="D12" s="134"/>
      <c r="E12" s="134"/>
      <c r="F12" s="134"/>
      <c r="G12" s="13"/>
    </row>
    <row r="13" spans="1:11" s="21" customFormat="1">
      <c r="A13" s="18"/>
      <c r="B13" s="16"/>
      <c r="C13" s="18"/>
      <c r="D13" s="15"/>
      <c r="E13" s="18"/>
      <c r="F13" s="18"/>
      <c r="G13" s="19"/>
      <c r="H13" s="20"/>
    </row>
    <row r="14" spans="1:11" ht="81" customHeight="1">
      <c r="A14" s="23" t="s">
        <v>5</v>
      </c>
      <c r="B14" s="74" t="s">
        <v>69</v>
      </c>
      <c r="C14" s="75" t="s">
        <v>70</v>
      </c>
      <c r="D14" s="76" t="s">
        <v>71</v>
      </c>
      <c r="E14" s="27"/>
      <c r="F14" s="28"/>
      <c r="G14" s="7"/>
      <c r="H14" s="8"/>
      <c r="J14" s="29"/>
      <c r="K14" s="30"/>
    </row>
    <row r="15" spans="1:11" s="36" customFormat="1" ht="75">
      <c r="A15" s="31"/>
      <c r="B15" s="77" t="s">
        <v>72</v>
      </c>
      <c r="C15" s="78" t="s">
        <v>73</v>
      </c>
      <c r="D15" s="79" t="s">
        <v>74</v>
      </c>
      <c r="E15" s="80"/>
      <c r="F15" s="13"/>
      <c r="G15" s="35"/>
      <c r="J15" s="37"/>
      <c r="K15" s="38"/>
    </row>
    <row r="16" spans="1:11" s="86" customFormat="1" ht="75">
      <c r="A16" s="31"/>
      <c r="B16" s="81" t="s">
        <v>75</v>
      </c>
      <c r="C16" s="82" t="s">
        <v>73</v>
      </c>
      <c r="D16" s="83" t="s">
        <v>74</v>
      </c>
      <c r="E16" s="34"/>
      <c r="F16" s="84"/>
      <c r="G16" s="85"/>
      <c r="J16" s="87"/>
      <c r="K16" s="88"/>
    </row>
    <row r="17" spans="1:11" s="86" customFormat="1" ht="58.5" customHeight="1">
      <c r="A17" s="31"/>
      <c r="B17" s="89" t="s">
        <v>76</v>
      </c>
      <c r="C17" s="90" t="s">
        <v>73</v>
      </c>
      <c r="D17" s="91" t="s">
        <v>77</v>
      </c>
      <c r="E17" s="34"/>
      <c r="F17" s="84"/>
      <c r="G17" s="85"/>
      <c r="J17" s="87"/>
      <c r="K17" s="88"/>
    </row>
    <row r="18" spans="1:11" s="86" customFormat="1" ht="60" customHeight="1">
      <c r="A18" s="31"/>
      <c r="B18" s="92" t="s">
        <v>78</v>
      </c>
      <c r="C18" s="82" t="s">
        <v>73</v>
      </c>
      <c r="D18" s="82" t="s">
        <v>77</v>
      </c>
      <c r="E18" s="34"/>
      <c r="F18" s="84"/>
      <c r="G18" s="85"/>
      <c r="J18" s="87"/>
      <c r="K18" s="88"/>
    </row>
    <row r="19" spans="1:11" s="96" customFormat="1">
      <c r="A19" s="31"/>
      <c r="B19" s="93"/>
      <c r="C19" s="94"/>
      <c r="D19" s="94"/>
      <c r="E19" s="34"/>
      <c r="F19" s="13"/>
      <c r="G19" s="95"/>
      <c r="J19" s="97"/>
      <c r="K19" s="98"/>
    </row>
    <row r="20" spans="1:11" s="36" customFormat="1" ht="56.25">
      <c r="A20" s="31" t="s">
        <v>7</v>
      </c>
      <c r="B20" s="99" t="s">
        <v>14</v>
      </c>
      <c r="C20" s="99" t="s">
        <v>16</v>
      </c>
      <c r="D20" s="99" t="s">
        <v>79</v>
      </c>
      <c r="E20" s="34"/>
      <c r="F20" s="13"/>
      <c r="G20" s="35"/>
      <c r="J20" s="37"/>
      <c r="K20" s="38"/>
    </row>
    <row r="21" spans="1:11" s="36" customFormat="1">
      <c r="A21" s="31"/>
      <c r="B21" s="39" t="s">
        <v>88</v>
      </c>
      <c r="C21" s="100">
        <v>6603.16</v>
      </c>
      <c r="D21" s="101"/>
      <c r="E21" s="34"/>
      <c r="F21" s="13"/>
      <c r="G21" s="35"/>
      <c r="J21" s="37"/>
      <c r="K21" s="38"/>
    </row>
    <row r="22" spans="1:11" s="36" customFormat="1">
      <c r="A22" s="31"/>
      <c r="B22" s="39" t="s">
        <v>89</v>
      </c>
      <c r="C22" s="40">
        <v>1800</v>
      </c>
      <c r="D22" s="42"/>
      <c r="E22" s="34"/>
      <c r="F22" s="13"/>
      <c r="G22" s="35"/>
      <c r="J22" s="37"/>
      <c r="K22" s="38"/>
    </row>
    <row r="23" spans="1:11" s="36" customFormat="1">
      <c r="A23" s="31"/>
      <c r="B23" s="39" t="s">
        <v>88</v>
      </c>
      <c r="C23" s="40">
        <v>6603.16</v>
      </c>
      <c r="D23" s="42"/>
      <c r="E23" s="34"/>
      <c r="F23" s="13"/>
      <c r="G23" s="35"/>
      <c r="J23" s="37"/>
      <c r="K23" s="38"/>
    </row>
    <row r="24" spans="1:11" s="36" customFormat="1">
      <c r="A24" s="31"/>
      <c r="B24" s="39" t="s">
        <v>90</v>
      </c>
      <c r="C24" s="40">
        <v>1303</v>
      </c>
      <c r="D24" s="42"/>
      <c r="E24" s="34"/>
      <c r="F24" s="13"/>
      <c r="G24" s="35"/>
      <c r="J24" s="37"/>
      <c r="K24" s="38"/>
    </row>
    <row r="25" spans="1:11" s="36" customFormat="1">
      <c r="A25" s="31"/>
      <c r="B25" s="39" t="s">
        <v>40</v>
      </c>
      <c r="C25" s="40">
        <v>576</v>
      </c>
      <c r="D25" s="42"/>
      <c r="E25" s="43"/>
      <c r="F25" s="13"/>
      <c r="G25" s="35"/>
      <c r="J25" s="37"/>
      <c r="K25" s="38"/>
    </row>
    <row r="26" spans="1:11" s="36" customFormat="1">
      <c r="A26" s="31"/>
      <c r="B26" s="102" t="s">
        <v>80</v>
      </c>
      <c r="C26" s="103">
        <v>184.5</v>
      </c>
      <c r="D26" s="42"/>
      <c r="E26" s="43"/>
      <c r="F26" s="13"/>
      <c r="G26" s="35"/>
      <c r="J26" s="37"/>
      <c r="K26" s="38"/>
    </row>
    <row r="27" spans="1:11" s="36" customFormat="1">
      <c r="A27" s="31"/>
      <c r="B27" s="39" t="s">
        <v>91</v>
      </c>
      <c r="C27" s="40">
        <v>246</v>
      </c>
      <c r="D27" s="42"/>
      <c r="E27" s="43"/>
      <c r="F27" s="13"/>
      <c r="G27" s="35"/>
      <c r="J27" s="37"/>
      <c r="K27" s="38"/>
    </row>
    <row r="28" spans="1:11" s="36" customFormat="1">
      <c r="A28" s="31"/>
      <c r="B28" s="39" t="s">
        <v>88</v>
      </c>
      <c r="C28" s="40">
        <v>6603.16</v>
      </c>
      <c r="D28" s="42"/>
      <c r="E28" s="43"/>
      <c r="F28" s="13"/>
      <c r="G28" s="35"/>
      <c r="J28" s="37"/>
      <c r="K28" s="38"/>
    </row>
    <row r="29" spans="1:11" s="36" customFormat="1">
      <c r="A29" s="31"/>
      <c r="B29" s="39" t="s">
        <v>92</v>
      </c>
      <c r="C29" s="40">
        <f>290+320</f>
        <v>610</v>
      </c>
      <c r="D29" s="42"/>
      <c r="E29" s="43"/>
      <c r="F29" s="13"/>
      <c r="G29" s="35"/>
      <c r="J29" s="37"/>
      <c r="K29" s="38"/>
    </row>
    <row r="30" spans="1:11" s="36" customFormat="1">
      <c r="A30" s="31"/>
      <c r="B30" s="39" t="s">
        <v>93</v>
      </c>
      <c r="C30" s="40">
        <v>1488</v>
      </c>
      <c r="D30" s="42"/>
      <c r="E30" s="43"/>
      <c r="F30" s="13"/>
      <c r="G30" s="35"/>
      <c r="J30" s="37"/>
      <c r="K30" s="38"/>
    </row>
    <row r="31" spans="1:11" s="36" customFormat="1">
      <c r="A31" s="31"/>
      <c r="B31" s="39" t="s">
        <v>94</v>
      </c>
      <c r="C31" s="40">
        <v>3133.15</v>
      </c>
      <c r="D31" s="42"/>
      <c r="E31" s="43"/>
      <c r="F31" s="13"/>
      <c r="G31" s="35"/>
      <c r="J31" s="37"/>
      <c r="K31" s="38"/>
    </row>
    <row r="32" spans="1:11" s="36" customFormat="1">
      <c r="A32" s="31"/>
      <c r="B32" s="39" t="s">
        <v>95</v>
      </c>
      <c r="C32" s="40">
        <v>21952.94</v>
      </c>
      <c r="D32" s="42"/>
      <c r="E32" s="43"/>
      <c r="F32" s="13"/>
      <c r="G32" s="35"/>
      <c r="J32" s="37"/>
      <c r="K32" s="38"/>
    </row>
    <row r="33" spans="1:11" s="36" customFormat="1">
      <c r="A33" s="31"/>
      <c r="B33" s="39" t="s">
        <v>88</v>
      </c>
      <c r="C33" s="40">
        <v>6603.16</v>
      </c>
      <c r="D33" s="42"/>
      <c r="E33" s="43"/>
      <c r="F33" s="13"/>
      <c r="G33" s="35"/>
      <c r="J33" s="37"/>
      <c r="K33" s="38"/>
    </row>
    <row r="34" spans="1:11" s="36" customFormat="1">
      <c r="A34" s="31"/>
      <c r="B34" s="39" t="s">
        <v>96</v>
      </c>
      <c r="C34" s="103">
        <v>624</v>
      </c>
      <c r="D34" s="42"/>
      <c r="E34" s="43"/>
      <c r="F34" s="13"/>
      <c r="G34" s="35"/>
      <c r="J34" s="37"/>
      <c r="K34" s="38"/>
    </row>
    <row r="35" spans="1:11" s="36" customFormat="1">
      <c r="A35" s="31"/>
      <c r="B35" s="39" t="s">
        <v>97</v>
      </c>
      <c r="C35" s="40">
        <v>15126.18</v>
      </c>
      <c r="D35" s="42"/>
      <c r="E35" s="43"/>
      <c r="F35" s="13"/>
      <c r="G35" s="35"/>
      <c r="J35" s="37"/>
      <c r="K35" s="38"/>
    </row>
    <row r="36" spans="1:11" s="36" customFormat="1">
      <c r="A36" s="31"/>
      <c r="B36" s="39" t="s">
        <v>98</v>
      </c>
      <c r="C36" s="40">
        <v>166.25</v>
      </c>
      <c r="D36" s="42"/>
      <c r="E36" s="43"/>
      <c r="F36" s="13"/>
      <c r="G36" s="35"/>
      <c r="J36" s="37"/>
      <c r="K36" s="38"/>
    </row>
    <row r="37" spans="1:11" s="36" customFormat="1">
      <c r="A37" s="31"/>
      <c r="B37" s="39" t="s">
        <v>88</v>
      </c>
      <c r="C37" s="40">
        <v>6603.16</v>
      </c>
      <c r="D37" s="42"/>
      <c r="E37" s="43"/>
      <c r="F37" s="13"/>
      <c r="G37" s="35"/>
      <c r="J37" s="37"/>
      <c r="K37" s="38"/>
    </row>
    <row r="38" spans="1:11" s="36" customFormat="1">
      <c r="A38" s="31"/>
      <c r="B38" s="39" t="s">
        <v>99</v>
      </c>
      <c r="C38" s="103">
        <v>4734.5200000000004</v>
      </c>
      <c r="D38" s="42"/>
      <c r="E38" s="43"/>
      <c r="F38" s="13"/>
      <c r="G38" s="35"/>
      <c r="J38" s="37"/>
      <c r="K38" s="38"/>
    </row>
    <row r="39" spans="1:11" s="36" customFormat="1">
      <c r="A39" s="31"/>
      <c r="B39" s="39" t="s">
        <v>88</v>
      </c>
      <c r="C39" s="40">
        <v>6603.16</v>
      </c>
      <c r="D39" s="42"/>
      <c r="E39" s="43"/>
      <c r="F39" s="13"/>
      <c r="G39" s="35"/>
      <c r="J39" s="37"/>
      <c r="K39" s="38"/>
    </row>
    <row r="40" spans="1:11" s="36" customFormat="1">
      <c r="A40" s="31"/>
      <c r="B40" s="39" t="s">
        <v>100</v>
      </c>
      <c r="C40" s="40">
        <v>1829.23</v>
      </c>
      <c r="D40" s="42"/>
      <c r="E40" s="43"/>
      <c r="F40" s="13"/>
      <c r="G40" s="35"/>
      <c r="J40" s="37"/>
      <c r="K40" s="38"/>
    </row>
    <row r="41" spans="1:11" s="36" customFormat="1">
      <c r="A41" s="31"/>
      <c r="B41" s="39" t="s">
        <v>40</v>
      </c>
      <c r="C41" s="40">
        <v>365.73</v>
      </c>
      <c r="D41" s="42"/>
      <c r="E41" s="43"/>
      <c r="F41" s="13"/>
      <c r="G41" s="35"/>
      <c r="J41" s="37"/>
      <c r="K41" s="38"/>
    </row>
    <row r="42" spans="1:11" s="36" customFormat="1">
      <c r="A42" s="31"/>
      <c r="B42" s="39" t="s">
        <v>88</v>
      </c>
      <c r="C42" s="40">
        <v>6603.16</v>
      </c>
      <c r="D42" s="42"/>
      <c r="E42" s="43"/>
      <c r="F42" s="13"/>
      <c r="G42" s="35"/>
      <c r="J42" s="37"/>
      <c r="K42" s="38"/>
    </row>
    <row r="43" spans="1:11" s="36" customFormat="1">
      <c r="A43" s="31"/>
      <c r="B43" s="39" t="s">
        <v>101</v>
      </c>
      <c r="C43" s="40">
        <v>213</v>
      </c>
      <c r="D43" s="42"/>
      <c r="E43" s="43"/>
      <c r="F43" s="13"/>
      <c r="G43" s="35"/>
      <c r="J43" s="37"/>
      <c r="K43" s="38"/>
    </row>
    <row r="44" spans="1:11" s="36" customFormat="1">
      <c r="A44" s="31"/>
      <c r="B44" s="39" t="s">
        <v>102</v>
      </c>
      <c r="C44" s="40">
        <v>1004.35</v>
      </c>
      <c r="D44" s="42"/>
      <c r="E44" s="43"/>
      <c r="F44" s="13"/>
      <c r="G44" s="35"/>
      <c r="J44" s="37"/>
      <c r="K44" s="38"/>
    </row>
    <row r="45" spans="1:11" s="36" customFormat="1">
      <c r="A45" s="31"/>
      <c r="B45" s="39" t="s">
        <v>103</v>
      </c>
      <c r="C45" s="40">
        <v>893.5</v>
      </c>
      <c r="D45" s="42"/>
      <c r="E45" s="43"/>
      <c r="F45" s="13"/>
      <c r="G45" s="35"/>
      <c r="J45" s="37"/>
      <c r="K45" s="38"/>
    </row>
    <row r="46" spans="1:11" s="36" customFormat="1">
      <c r="A46" s="31"/>
      <c r="B46" s="39" t="s">
        <v>88</v>
      </c>
      <c r="C46" s="40">
        <v>6603.16</v>
      </c>
      <c r="D46" s="42"/>
      <c r="E46" s="43"/>
      <c r="F46" s="13"/>
      <c r="G46" s="35"/>
      <c r="J46" s="37"/>
      <c r="K46" s="38"/>
    </row>
    <row r="47" spans="1:11" s="36" customFormat="1">
      <c r="A47" s="31"/>
      <c r="B47" s="39" t="s">
        <v>104</v>
      </c>
      <c r="C47" s="40">
        <v>1094</v>
      </c>
      <c r="D47" s="42"/>
      <c r="E47" s="43"/>
      <c r="F47" s="13"/>
      <c r="G47" s="35"/>
      <c r="J47" s="37"/>
      <c r="K47" s="38"/>
    </row>
    <row r="48" spans="1:11" s="36" customFormat="1">
      <c r="A48" s="31"/>
      <c r="B48" s="39" t="s">
        <v>88</v>
      </c>
      <c r="C48" s="40">
        <v>6603.16</v>
      </c>
      <c r="D48" s="42"/>
      <c r="E48" s="43"/>
      <c r="F48" s="13"/>
      <c r="G48" s="35"/>
      <c r="J48" s="37"/>
      <c r="K48" s="38"/>
    </row>
    <row r="49" spans="1:11" s="36" customFormat="1">
      <c r="A49" s="31"/>
      <c r="B49" s="39" t="s">
        <v>105</v>
      </c>
      <c r="C49" s="40">
        <v>12391.89</v>
      </c>
      <c r="D49" s="42"/>
      <c r="E49" s="43"/>
      <c r="F49" s="13"/>
      <c r="G49" s="35"/>
      <c r="J49" s="37"/>
      <c r="K49" s="38"/>
    </row>
    <row r="50" spans="1:11" s="36" customFormat="1">
      <c r="A50" s="31"/>
      <c r="B50" s="39" t="s">
        <v>106</v>
      </c>
      <c r="C50" s="40">
        <v>31223.81</v>
      </c>
      <c r="D50" s="42"/>
      <c r="E50" s="43"/>
      <c r="F50" s="13"/>
      <c r="G50" s="35"/>
      <c r="J50" s="37"/>
      <c r="K50" s="38"/>
    </row>
    <row r="51" spans="1:11" s="36" customFormat="1">
      <c r="A51" s="31"/>
      <c r="B51" s="39" t="s">
        <v>88</v>
      </c>
      <c r="C51" s="40">
        <v>6603.16</v>
      </c>
      <c r="D51" s="42"/>
      <c r="E51" s="43"/>
      <c r="F51" s="13"/>
      <c r="G51" s="35"/>
      <c r="J51" s="37"/>
      <c r="K51" s="38"/>
    </row>
    <row r="52" spans="1:11" s="36" customFormat="1">
      <c r="A52" s="31"/>
      <c r="B52" s="118" t="s">
        <v>45</v>
      </c>
      <c r="C52" s="119">
        <f>SUBTOTAL(109,[Стоимость всего:])</f>
        <v>166991.65000000002</v>
      </c>
      <c r="D52" s="119">
        <f>SUBTOTAL(109,[в т.ч. расходы со статьи КР])</f>
        <v>0</v>
      </c>
      <c r="E52" s="43"/>
      <c r="F52" s="13"/>
      <c r="G52" s="35"/>
      <c r="J52" s="37"/>
      <c r="K52" s="38"/>
    </row>
    <row r="53" spans="1:11" s="36" customFormat="1">
      <c r="A53" s="31"/>
      <c r="B53" s="50"/>
      <c r="C53" s="49"/>
      <c r="D53" s="49"/>
      <c r="E53" s="43"/>
      <c r="F53" s="13"/>
      <c r="G53" s="35"/>
      <c r="J53" s="37"/>
      <c r="K53" s="38"/>
    </row>
    <row r="54" spans="1:11" s="36" customFormat="1">
      <c r="A54" s="31"/>
      <c r="B54" s="131" t="s">
        <v>81</v>
      </c>
      <c r="C54" s="131"/>
      <c r="D54" s="131"/>
      <c r="E54" s="131"/>
      <c r="F54" s="131"/>
      <c r="G54" s="35"/>
      <c r="J54" s="37"/>
      <c r="K54" s="38"/>
    </row>
    <row r="55" spans="1:11" s="36" customFormat="1" ht="37.5">
      <c r="A55" s="31"/>
      <c r="B55" s="71" t="s">
        <v>64</v>
      </c>
      <c r="C55" s="71" t="s">
        <v>65</v>
      </c>
      <c r="D55" s="71" t="s">
        <v>66</v>
      </c>
      <c r="E55" s="71" t="s">
        <v>67</v>
      </c>
      <c r="F55" s="71" t="s">
        <v>82</v>
      </c>
      <c r="G55" s="35"/>
      <c r="I55" s="43"/>
      <c r="J55" s="13"/>
      <c r="K55" s="38"/>
    </row>
    <row r="56" spans="1:11" s="36" customFormat="1">
      <c r="A56" s="31"/>
      <c r="B56" s="54">
        <v>9999.1200000000008</v>
      </c>
      <c r="C56" s="54">
        <v>67523.849999999991</v>
      </c>
      <c r="D56" s="54">
        <v>65585.040000000008</v>
      </c>
      <c r="E56" s="54">
        <v>11937.93</v>
      </c>
      <c r="F56" s="54">
        <v>78553.34</v>
      </c>
      <c r="G56" s="35"/>
      <c r="I56" s="104"/>
      <c r="J56" s="104"/>
      <c r="K56" s="38"/>
    </row>
    <row r="57" spans="1:11" s="36" customFormat="1">
      <c r="A57" s="31"/>
      <c r="B57" s="105" t="s">
        <v>107</v>
      </c>
      <c r="C57" s="45"/>
      <c r="D57" s="56"/>
      <c r="E57" s="43"/>
      <c r="F57" s="13"/>
      <c r="G57" s="35"/>
      <c r="J57" s="37"/>
      <c r="K57" s="38"/>
    </row>
    <row r="58" spans="1:11" s="36" customFormat="1">
      <c r="A58" s="31"/>
      <c r="G58" s="35"/>
      <c r="J58" s="37"/>
      <c r="K58" s="38"/>
    </row>
    <row r="59" spans="1:11" s="36" customFormat="1">
      <c r="A59" s="49"/>
      <c r="B59" s="56"/>
      <c r="C59" s="57" t="s">
        <v>52</v>
      </c>
      <c r="D59" s="57" t="s">
        <v>53</v>
      </c>
      <c r="G59" s="49"/>
      <c r="H59" s="35"/>
    </row>
    <row r="60" spans="1:11" s="36" customFormat="1" ht="30" customHeight="1">
      <c r="A60" s="49"/>
      <c r="B60" s="106" t="s">
        <v>83</v>
      </c>
      <c r="C60" s="107">
        <v>67691.872000000003</v>
      </c>
      <c r="D60" s="107">
        <v>0</v>
      </c>
      <c r="G60" s="49"/>
      <c r="H60" s="35"/>
    </row>
    <row r="61" spans="1:11" s="36" customFormat="1" hidden="1">
      <c r="A61" s="49"/>
      <c r="B61" s="108"/>
      <c r="C61" s="108"/>
      <c r="D61" s="108"/>
      <c r="G61" s="49"/>
      <c r="H61" s="35"/>
    </row>
    <row r="62" spans="1:11" s="110" customFormat="1" ht="57" customHeight="1">
      <c r="A62" s="109"/>
      <c r="B62" s="124" t="s">
        <v>55</v>
      </c>
      <c r="C62" s="124"/>
      <c r="D62" s="124"/>
      <c r="G62" s="109"/>
      <c r="H62" s="111"/>
    </row>
    <row r="63" spans="1:11">
      <c r="A63" s="45"/>
      <c r="B63" s="8"/>
      <c r="C63" s="61"/>
      <c r="G63" s="45"/>
    </row>
    <row r="64" spans="1:11" s="108" customFormat="1">
      <c r="A64" s="112"/>
      <c r="B64" s="56"/>
      <c r="C64" s="11"/>
      <c r="D64" s="56"/>
      <c r="E64" s="112"/>
      <c r="F64" s="112"/>
      <c r="G64" s="112"/>
      <c r="H64" s="113"/>
    </row>
    <row r="65" spans="1:12">
      <c r="A65" s="60" t="s">
        <v>56</v>
      </c>
      <c r="B65" s="114"/>
      <c r="C65" s="114"/>
      <c r="D65" s="115" t="s">
        <v>84</v>
      </c>
      <c r="F65" s="45"/>
      <c r="G65" s="45"/>
    </row>
    <row r="66" spans="1:12" s="56" customFormat="1">
      <c r="A66" s="16" t="s">
        <v>57</v>
      </c>
      <c r="B66" s="114"/>
      <c r="C66" s="114"/>
      <c r="D66" s="45" t="s">
        <v>85</v>
      </c>
      <c r="F66" s="45"/>
      <c r="G66" s="45"/>
      <c r="H66" s="7"/>
      <c r="I66" s="8"/>
      <c r="J66" s="8"/>
      <c r="K66" s="8"/>
      <c r="L66" s="8"/>
    </row>
    <row r="67" spans="1:12" s="56" customFormat="1">
      <c r="A67" s="45"/>
      <c r="B67" s="69"/>
      <c r="C67" s="8"/>
      <c r="E67" s="45"/>
      <c r="F67" s="45"/>
      <c r="G67" s="45"/>
      <c r="H67" s="7"/>
      <c r="I67" s="8"/>
      <c r="J67" s="8"/>
      <c r="K67" s="8"/>
      <c r="L67" s="8"/>
    </row>
    <row r="68" spans="1:12" s="56" customFormat="1" ht="18.75" customHeight="1">
      <c r="A68" s="132" t="s">
        <v>86</v>
      </c>
      <c r="B68" s="132"/>
      <c r="C68" s="132"/>
      <c r="D68" s="132"/>
      <c r="E68" s="132"/>
      <c r="F68" s="132"/>
      <c r="G68" s="116"/>
      <c r="H68" s="7"/>
      <c r="I68" s="8"/>
      <c r="J68" s="8"/>
      <c r="K68" s="8"/>
      <c r="L68" s="8"/>
    </row>
    <row r="69" spans="1:12" s="56" customFormat="1" ht="38.25" customHeight="1">
      <c r="A69" s="132"/>
      <c r="B69" s="132"/>
      <c r="C69" s="132"/>
      <c r="D69" s="132"/>
      <c r="E69" s="132"/>
      <c r="F69" s="132"/>
      <c r="G69" s="116"/>
      <c r="H69" s="7"/>
      <c r="I69" s="8"/>
      <c r="J69" s="8"/>
      <c r="K69" s="8"/>
      <c r="L69" s="8"/>
    </row>
    <row r="70" spans="1:12" ht="15" customHeight="1">
      <c r="A70" s="133" t="s">
        <v>87</v>
      </c>
      <c r="B70" s="133"/>
      <c r="C70" s="133"/>
      <c r="D70" s="133"/>
      <c r="E70" s="133"/>
      <c r="F70" s="133"/>
      <c r="G70" s="117"/>
    </row>
    <row r="71" spans="1:12" ht="42" customHeight="1">
      <c r="A71" s="133"/>
      <c r="B71" s="133"/>
      <c r="C71" s="133"/>
      <c r="D71" s="133"/>
      <c r="E71" s="133"/>
      <c r="F71" s="133"/>
      <c r="G71" s="117"/>
    </row>
    <row r="72" spans="1:12" s="68" customFormat="1" ht="42" customHeight="1">
      <c r="B72" s="69"/>
      <c r="C72" s="8"/>
      <c r="D72" s="56"/>
      <c r="E72" s="8"/>
      <c r="F72" s="8"/>
      <c r="G72" s="8"/>
      <c r="H72" s="7"/>
      <c r="I72" s="8"/>
      <c r="J72" s="8"/>
      <c r="K72" s="8"/>
      <c r="L72" s="8"/>
    </row>
  </sheetData>
  <sheetProtection password="ECC7" sheet="1" objects="1" scenarios="1"/>
  <mergeCells count="10">
    <mergeCell ref="B54:F54"/>
    <mergeCell ref="B62:D62"/>
    <mergeCell ref="A68:F69"/>
    <mergeCell ref="A70:F71"/>
    <mergeCell ref="B2:F2"/>
    <mergeCell ref="B3:F3"/>
    <mergeCell ref="B4:F4"/>
    <mergeCell ref="B5:F5"/>
    <mergeCell ref="B7:E7"/>
    <mergeCell ref="B11:F12"/>
  </mergeCells>
  <pageMargins left="0.39370078740157483" right="0.11811023622047245" top="0.15748031496062992" bottom="0.15748031496062992" header="0.31496062992125984" footer="0.31496062992125984"/>
  <pageSetup paperSize="9" scale="64" orientation="portrait" horizontalDpi="0" verticalDpi="0" r:id="rId1"/>
  <rowBreaks count="1" manualBreakCount="1">
    <brk id="52" max="5" man="1"/>
  </rowBreaks>
  <colBreaks count="1" manualBreakCount="1">
    <brk id="7" max="54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62"/>
  <sheetViews>
    <sheetView view="pageBreakPreview" topLeftCell="A7" zoomScale="70" zoomScaleSheetLayoutView="70" workbookViewId="0">
      <selection activeCell="B40" sqref="B40"/>
    </sheetView>
  </sheetViews>
  <sheetFormatPr defaultRowHeight="18.75"/>
  <cols>
    <col min="1" max="1" width="5.42578125" style="68" customWidth="1"/>
    <col min="2" max="2" width="43.7109375" style="69" customWidth="1"/>
    <col min="3" max="3" width="26.140625" style="8" bestFit="1" customWidth="1"/>
    <col min="4" max="4" width="34" style="56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25" t="s">
        <v>0</v>
      </c>
      <c r="C2" s="125"/>
      <c r="D2" s="125"/>
      <c r="E2" s="125"/>
      <c r="F2" s="125"/>
      <c r="G2" s="10"/>
    </row>
    <row r="3" spans="1:12" ht="48.75" customHeight="1">
      <c r="A3" s="11"/>
      <c r="B3" s="126" t="s">
        <v>1</v>
      </c>
      <c r="C3" s="126"/>
      <c r="D3" s="126"/>
      <c r="E3" s="126"/>
      <c r="F3" s="126"/>
      <c r="G3" s="12"/>
    </row>
    <row r="4" spans="1:12" ht="20.25" customHeight="1">
      <c r="A4" s="11"/>
      <c r="B4" s="125" t="s">
        <v>2</v>
      </c>
      <c r="C4" s="125"/>
      <c r="D4" s="125"/>
      <c r="E4" s="125"/>
      <c r="F4" s="125"/>
      <c r="G4" s="13"/>
    </row>
    <row r="5" spans="1:12">
      <c r="A5" s="11"/>
      <c r="B5" s="125" t="s">
        <v>3</v>
      </c>
      <c r="C5" s="125"/>
      <c r="D5" s="125"/>
      <c r="E5" s="125"/>
      <c r="F5" s="125"/>
      <c r="G5" s="13"/>
    </row>
    <row r="6" spans="1:12">
      <c r="A6" s="11"/>
      <c r="B6" s="14"/>
      <c r="C6" s="11"/>
      <c r="D6" s="15"/>
      <c r="E6" s="11"/>
      <c r="F6" s="11"/>
      <c r="G6" s="13"/>
    </row>
    <row r="7" spans="1:12">
      <c r="A7" s="11"/>
      <c r="B7" s="16" t="s">
        <v>4</v>
      </c>
      <c r="C7" s="11"/>
      <c r="D7" s="15"/>
      <c r="E7" s="11"/>
      <c r="F7" s="11"/>
      <c r="G7" s="13"/>
    </row>
    <row r="8" spans="1:12">
      <c r="A8" s="11"/>
      <c r="B8" s="14"/>
      <c r="C8" s="11"/>
      <c r="D8" s="15"/>
      <c r="E8" s="11"/>
      <c r="F8" s="11"/>
      <c r="G8" s="13"/>
    </row>
    <row r="9" spans="1:12">
      <c r="A9" s="11" t="s">
        <v>5</v>
      </c>
      <c r="B9" s="17" t="s">
        <v>6</v>
      </c>
      <c r="C9" s="11"/>
      <c r="D9" s="15"/>
      <c r="E9" s="11"/>
      <c r="F9" s="11"/>
      <c r="G9" s="13"/>
    </row>
    <row r="10" spans="1:12">
      <c r="A10" s="11" t="s">
        <v>7</v>
      </c>
      <c r="B10" s="16" t="s">
        <v>8</v>
      </c>
      <c r="C10" s="11"/>
      <c r="D10" s="15"/>
      <c r="E10" s="11"/>
      <c r="F10" s="11"/>
      <c r="G10" s="13"/>
    </row>
    <row r="11" spans="1:12">
      <c r="A11" s="11" t="s">
        <v>9</v>
      </c>
      <c r="B11" s="16" t="s">
        <v>10</v>
      </c>
      <c r="C11" s="11"/>
      <c r="D11" s="15"/>
      <c r="E11" s="11"/>
      <c r="F11" s="11"/>
      <c r="G11" s="13"/>
    </row>
    <row r="12" spans="1:12" s="21" customFormat="1">
      <c r="A12" s="18" t="s">
        <v>11</v>
      </c>
      <c r="B12" s="16" t="s">
        <v>12</v>
      </c>
      <c r="C12" s="18"/>
      <c r="D12" s="15"/>
      <c r="E12" s="18"/>
      <c r="F12" s="18"/>
      <c r="G12" s="19"/>
      <c r="H12" s="20"/>
    </row>
    <row r="13" spans="1:12" s="21" customFormat="1">
      <c r="A13" s="18"/>
      <c r="B13" s="16"/>
      <c r="C13" s="18"/>
      <c r="D13" s="15"/>
      <c r="E13" s="18"/>
      <c r="F13" s="18"/>
      <c r="G13" s="19"/>
      <c r="H13" s="20"/>
    </row>
    <row r="14" spans="1:12" s="21" customFormat="1">
      <c r="A14" s="18"/>
      <c r="B14" s="127" t="s">
        <v>13</v>
      </c>
      <c r="C14" s="127"/>
      <c r="D14" s="22">
        <v>105121.56</v>
      </c>
      <c r="E14" s="18"/>
      <c r="F14" s="18"/>
      <c r="G14" s="19"/>
      <c r="H14" s="20"/>
    </row>
    <row r="15" spans="1:12" s="21" customFormat="1">
      <c r="A15" s="18"/>
      <c r="B15" s="16"/>
      <c r="C15" s="18"/>
      <c r="D15" s="15"/>
      <c r="E15" s="18"/>
      <c r="F15" s="18"/>
      <c r="G15" s="19"/>
      <c r="H15" s="20"/>
    </row>
    <row r="16" spans="1:12" ht="81" customHeight="1">
      <c r="A16" s="23"/>
      <c r="B16" s="24" t="s">
        <v>14</v>
      </c>
      <c r="C16" s="24" t="s">
        <v>15</v>
      </c>
      <c r="D16" s="25" t="s">
        <v>16</v>
      </c>
      <c r="E16" s="26" t="s">
        <v>17</v>
      </c>
      <c r="F16" s="27"/>
      <c r="G16" s="28"/>
      <c r="K16" s="29"/>
      <c r="L16" s="30"/>
    </row>
    <row r="17" spans="1:12" s="36" customFormat="1">
      <c r="A17" s="31"/>
      <c r="B17" s="32"/>
      <c r="C17" s="33" t="s">
        <v>18</v>
      </c>
      <c r="D17" s="25" t="s">
        <v>19</v>
      </c>
      <c r="E17" s="25" t="s">
        <v>19</v>
      </c>
      <c r="F17" s="34"/>
      <c r="G17" s="13"/>
      <c r="H17" s="35"/>
      <c r="K17" s="37"/>
      <c r="L17" s="38"/>
    </row>
    <row r="18" spans="1:12" s="36" customFormat="1">
      <c r="A18" s="31"/>
      <c r="B18" s="39" t="s">
        <v>20</v>
      </c>
      <c r="C18" s="40" t="s">
        <v>21</v>
      </c>
      <c r="D18" s="41">
        <v>465</v>
      </c>
      <c r="E18" s="42"/>
      <c r="F18" s="43"/>
      <c r="G18" s="13"/>
      <c r="H18" s="35"/>
      <c r="K18" s="37"/>
      <c r="L18" s="38"/>
    </row>
    <row r="19" spans="1:12" s="36" customFormat="1">
      <c r="A19" s="31"/>
      <c r="B19" s="39" t="s">
        <v>22</v>
      </c>
      <c r="C19" s="40" t="s">
        <v>21</v>
      </c>
      <c r="D19" s="41">
        <v>5984.16</v>
      </c>
      <c r="E19" s="42"/>
      <c r="F19" s="43"/>
      <c r="G19" s="13"/>
      <c r="H19" s="35"/>
      <c r="K19" s="37"/>
      <c r="L19" s="38"/>
    </row>
    <row r="20" spans="1:12" s="36" customFormat="1">
      <c r="A20" s="31"/>
      <c r="B20" s="39" t="s">
        <v>22</v>
      </c>
      <c r="C20" s="40" t="s">
        <v>21</v>
      </c>
      <c r="D20" s="44">
        <v>5984.16</v>
      </c>
      <c r="E20" s="42"/>
      <c r="F20" s="43"/>
      <c r="G20" s="13"/>
      <c r="H20" s="35"/>
      <c r="K20" s="37"/>
      <c r="L20" s="38"/>
    </row>
    <row r="21" spans="1:12" s="36" customFormat="1">
      <c r="A21" s="31"/>
      <c r="B21" s="39" t="s">
        <v>23</v>
      </c>
      <c r="C21" s="40" t="s">
        <v>24</v>
      </c>
      <c r="D21" s="44">
        <v>6603.16</v>
      </c>
      <c r="E21" s="42"/>
      <c r="F21" s="43"/>
      <c r="G21" s="13"/>
      <c r="H21" s="35"/>
      <c r="K21" s="37"/>
      <c r="L21" s="38"/>
    </row>
    <row r="22" spans="1:12" s="36" customFormat="1">
      <c r="A22" s="31"/>
      <c r="B22" s="39" t="s">
        <v>25</v>
      </c>
      <c r="C22" s="40" t="s">
        <v>24</v>
      </c>
      <c r="D22" s="44">
        <v>1349.76</v>
      </c>
      <c r="E22" s="42"/>
      <c r="F22" s="43"/>
      <c r="G22" s="13"/>
      <c r="H22" s="35"/>
      <c r="K22" s="37"/>
      <c r="L22" s="38"/>
    </row>
    <row r="23" spans="1:12" s="36" customFormat="1">
      <c r="A23" s="31"/>
      <c r="B23" s="39" t="s">
        <v>23</v>
      </c>
      <c r="C23" s="40" t="s">
        <v>26</v>
      </c>
      <c r="D23" s="44">
        <v>6603.16</v>
      </c>
      <c r="E23" s="42"/>
      <c r="F23" s="43"/>
      <c r="G23" s="13"/>
      <c r="H23" s="35"/>
      <c r="K23" s="37"/>
      <c r="L23" s="38"/>
    </row>
    <row r="24" spans="1:12" s="36" customFormat="1">
      <c r="A24" s="31"/>
      <c r="B24" s="39" t="s">
        <v>23</v>
      </c>
      <c r="C24" s="40" t="s">
        <v>27</v>
      </c>
      <c r="D24" s="44">
        <v>6603.16</v>
      </c>
      <c r="E24" s="42"/>
      <c r="F24" s="43"/>
      <c r="G24" s="13"/>
      <c r="H24" s="35"/>
      <c r="K24" s="37"/>
      <c r="L24" s="38"/>
    </row>
    <row r="25" spans="1:12" s="36" customFormat="1">
      <c r="A25" s="31"/>
      <c r="B25" s="39" t="s">
        <v>25</v>
      </c>
      <c r="C25" s="40" t="s">
        <v>27</v>
      </c>
      <c r="D25" s="44">
        <v>7874.09</v>
      </c>
      <c r="E25" s="42"/>
      <c r="F25" s="43"/>
      <c r="G25" s="13"/>
      <c r="H25" s="35"/>
      <c r="K25" s="37"/>
      <c r="L25" s="38"/>
    </row>
    <row r="26" spans="1:12" s="36" customFormat="1">
      <c r="A26" s="31"/>
      <c r="B26" s="39" t="s">
        <v>25</v>
      </c>
      <c r="C26" s="40" t="s">
        <v>27</v>
      </c>
      <c r="D26" s="44">
        <v>240</v>
      </c>
      <c r="E26" s="42"/>
      <c r="F26" s="43"/>
      <c r="G26" s="13"/>
      <c r="H26" s="35"/>
      <c r="K26" s="37"/>
      <c r="L26" s="38"/>
    </row>
    <row r="27" spans="1:12" s="36" customFormat="1">
      <c r="A27" s="31"/>
      <c r="B27" s="39" t="s">
        <v>23</v>
      </c>
      <c r="C27" s="40" t="s">
        <v>28</v>
      </c>
      <c r="D27" s="44">
        <v>6603.16</v>
      </c>
      <c r="E27" s="42"/>
      <c r="F27" s="43"/>
      <c r="G27" s="13"/>
      <c r="H27" s="35"/>
      <c r="K27" s="37"/>
      <c r="L27" s="38"/>
    </row>
    <row r="28" spans="1:12" s="36" customFormat="1">
      <c r="A28" s="31"/>
      <c r="B28" s="39" t="s">
        <v>29</v>
      </c>
      <c r="C28" s="40" t="s">
        <v>28</v>
      </c>
      <c r="D28" s="44">
        <v>1175.3</v>
      </c>
      <c r="E28" s="42"/>
      <c r="F28" s="43"/>
      <c r="G28" s="13"/>
      <c r="H28" s="35"/>
      <c r="K28" s="37"/>
      <c r="L28" s="38"/>
    </row>
    <row r="29" spans="1:12" s="36" customFormat="1">
      <c r="A29" s="31"/>
      <c r="B29" s="39" t="s">
        <v>30</v>
      </c>
      <c r="C29" s="40" t="s">
        <v>28</v>
      </c>
      <c r="D29" s="44">
        <v>66660</v>
      </c>
      <c r="E29" s="42"/>
      <c r="F29" s="43"/>
      <c r="G29" s="13"/>
      <c r="H29" s="35"/>
      <c r="K29" s="37"/>
      <c r="L29" s="38"/>
    </row>
    <row r="30" spans="1:12" s="36" customFormat="1" ht="37.5">
      <c r="A30" s="31"/>
      <c r="B30" s="39" t="s">
        <v>31</v>
      </c>
      <c r="C30" s="40" t="s">
        <v>28</v>
      </c>
      <c r="D30" s="44">
        <v>238353.5</v>
      </c>
      <c r="E30" s="42">
        <v>90202.7</v>
      </c>
      <c r="F30" s="43"/>
      <c r="G30" s="13"/>
      <c r="H30" s="35"/>
      <c r="K30" s="37"/>
      <c r="L30" s="38"/>
    </row>
    <row r="31" spans="1:12" s="36" customFormat="1">
      <c r="A31" s="31"/>
      <c r="B31" s="39" t="s">
        <v>23</v>
      </c>
      <c r="C31" s="40" t="s">
        <v>32</v>
      </c>
      <c r="D31" s="44">
        <v>6603.16</v>
      </c>
      <c r="E31" s="42"/>
      <c r="F31" s="43"/>
      <c r="G31" s="13"/>
      <c r="H31" s="35"/>
      <c r="K31" s="37"/>
      <c r="L31" s="38"/>
    </row>
    <row r="32" spans="1:12" s="36" customFormat="1">
      <c r="A32" s="31"/>
      <c r="B32" s="39" t="s">
        <v>33</v>
      </c>
      <c r="C32" s="40" t="s">
        <v>32</v>
      </c>
      <c r="D32" s="44">
        <v>364</v>
      </c>
      <c r="E32" s="42"/>
      <c r="F32" s="43"/>
      <c r="G32" s="13"/>
      <c r="H32" s="35"/>
      <c r="K32" s="37"/>
      <c r="L32" s="38"/>
    </row>
    <row r="33" spans="1:12" s="36" customFormat="1">
      <c r="A33" s="31"/>
      <c r="B33" s="39" t="s">
        <v>23</v>
      </c>
      <c r="C33" s="40" t="s">
        <v>34</v>
      </c>
      <c r="D33" s="44">
        <v>6603.16</v>
      </c>
      <c r="E33" s="42"/>
      <c r="F33" s="43"/>
      <c r="G33" s="13"/>
      <c r="H33" s="35"/>
      <c r="K33" s="37"/>
      <c r="L33" s="38"/>
    </row>
    <row r="34" spans="1:12" s="36" customFormat="1">
      <c r="A34" s="31"/>
      <c r="B34" s="39" t="s">
        <v>35</v>
      </c>
      <c r="C34" s="40" t="s">
        <v>34</v>
      </c>
      <c r="D34" s="44">
        <v>4561.0200000000004</v>
      </c>
      <c r="E34" s="42"/>
      <c r="F34" s="43"/>
      <c r="G34" s="13"/>
      <c r="H34" s="35"/>
      <c r="K34" s="37"/>
      <c r="L34" s="38"/>
    </row>
    <row r="35" spans="1:12" s="36" customFormat="1">
      <c r="A35" s="31"/>
      <c r="B35" s="39" t="s">
        <v>36</v>
      </c>
      <c r="C35" s="40" t="s">
        <v>34</v>
      </c>
      <c r="D35" s="44">
        <v>428</v>
      </c>
      <c r="E35" s="42"/>
      <c r="F35" s="43"/>
      <c r="G35" s="13"/>
      <c r="H35" s="35"/>
      <c r="K35" s="37"/>
      <c r="L35" s="38"/>
    </row>
    <row r="36" spans="1:12" s="36" customFormat="1">
      <c r="A36" s="31"/>
      <c r="B36" s="39" t="s">
        <v>37</v>
      </c>
      <c r="C36" s="40" t="s">
        <v>34</v>
      </c>
      <c r="D36" s="44">
        <v>47381.440000000002</v>
      </c>
      <c r="E36" s="42"/>
      <c r="F36" s="43"/>
      <c r="G36" s="13"/>
      <c r="H36" s="35"/>
      <c r="K36" s="37"/>
      <c r="L36" s="38"/>
    </row>
    <row r="37" spans="1:12" s="36" customFormat="1">
      <c r="A37" s="31"/>
      <c r="B37" s="39" t="s">
        <v>38</v>
      </c>
      <c r="C37" s="40" t="s">
        <v>34</v>
      </c>
      <c r="D37" s="41">
        <v>1712</v>
      </c>
      <c r="E37" s="42"/>
      <c r="F37" s="43"/>
      <c r="G37" s="13"/>
      <c r="H37" s="35"/>
      <c r="K37" s="37"/>
      <c r="L37" s="38"/>
    </row>
    <row r="38" spans="1:12" s="36" customFormat="1">
      <c r="A38" s="31"/>
      <c r="B38" s="39" t="s">
        <v>23</v>
      </c>
      <c r="C38" s="40" t="s">
        <v>39</v>
      </c>
      <c r="D38" s="44">
        <v>6603.16</v>
      </c>
      <c r="E38" s="42"/>
      <c r="F38" s="43"/>
      <c r="G38" s="13"/>
      <c r="H38" s="35"/>
      <c r="K38" s="37"/>
      <c r="L38" s="38"/>
    </row>
    <row r="39" spans="1:12" s="36" customFormat="1">
      <c r="A39" s="31"/>
      <c r="B39" s="39" t="s">
        <v>40</v>
      </c>
      <c r="C39" s="40" t="s">
        <v>39</v>
      </c>
      <c r="D39" s="44">
        <v>124</v>
      </c>
      <c r="E39" s="42"/>
      <c r="F39" s="43"/>
      <c r="G39" s="13"/>
      <c r="H39" s="35"/>
      <c r="K39" s="37"/>
      <c r="L39" s="38"/>
    </row>
    <row r="40" spans="1:12" s="36" customFormat="1">
      <c r="A40" s="31"/>
      <c r="B40" s="39" t="s">
        <v>35</v>
      </c>
      <c r="C40" s="40" t="s">
        <v>39</v>
      </c>
      <c r="D40" s="44">
        <v>1077.25</v>
      </c>
      <c r="E40" s="42"/>
      <c r="F40" s="43"/>
      <c r="G40" s="13"/>
      <c r="H40" s="35"/>
      <c r="K40" s="37"/>
      <c r="L40" s="38"/>
    </row>
    <row r="41" spans="1:12" s="36" customFormat="1">
      <c r="A41" s="31"/>
      <c r="B41" s="39" t="s">
        <v>41</v>
      </c>
      <c r="C41" s="40" t="s">
        <v>39</v>
      </c>
      <c r="D41" s="44">
        <v>6107.88</v>
      </c>
      <c r="E41" s="42"/>
      <c r="F41" s="43"/>
      <c r="G41" s="13"/>
      <c r="H41" s="35"/>
      <c r="K41" s="37"/>
      <c r="L41" s="38"/>
    </row>
    <row r="42" spans="1:12" s="36" customFormat="1">
      <c r="A42" s="31"/>
      <c r="B42" s="39" t="s">
        <v>23</v>
      </c>
      <c r="C42" s="40" t="s">
        <v>42</v>
      </c>
      <c r="D42" s="44">
        <v>6603.16</v>
      </c>
      <c r="E42" s="42"/>
      <c r="F42" s="43"/>
      <c r="G42" s="13"/>
      <c r="H42" s="35"/>
      <c r="K42" s="37"/>
      <c r="L42" s="38"/>
    </row>
    <row r="43" spans="1:12" s="36" customFormat="1">
      <c r="A43" s="31"/>
      <c r="B43" s="39" t="s">
        <v>43</v>
      </c>
      <c r="C43" s="40" t="s">
        <v>42</v>
      </c>
      <c r="D43" s="44">
        <v>68</v>
      </c>
      <c r="E43" s="42"/>
      <c r="F43" s="43"/>
      <c r="G43" s="13"/>
      <c r="H43" s="35"/>
      <c r="K43" s="37"/>
      <c r="L43" s="38"/>
    </row>
    <row r="44" spans="1:12" s="36" customFormat="1">
      <c r="A44" s="31"/>
      <c r="B44" s="39" t="s">
        <v>23</v>
      </c>
      <c r="C44" s="40" t="s">
        <v>44</v>
      </c>
      <c r="D44" s="44">
        <v>6603.16</v>
      </c>
      <c r="E44" s="42"/>
      <c r="F44" s="43"/>
      <c r="G44" s="13"/>
      <c r="H44" s="35"/>
      <c r="K44" s="37"/>
      <c r="L44" s="38"/>
    </row>
    <row r="45" spans="1:12">
      <c r="A45" s="45"/>
      <c r="B45" s="46" t="s">
        <v>45</v>
      </c>
      <c r="C45" s="47"/>
      <c r="D45" s="48">
        <f>SUBTOTAL(109,D17:D44)</f>
        <v>449337.99999999988</v>
      </c>
      <c r="E45" s="48">
        <f>SUBTOTAL(109,E17:E44)</f>
        <v>90202.7</v>
      </c>
      <c r="F45" s="28"/>
      <c r="G45" s="45"/>
    </row>
    <row r="46" spans="1:12" s="36" customFormat="1">
      <c r="A46" s="49"/>
      <c r="B46" s="50"/>
      <c r="C46" s="51"/>
      <c r="D46" s="52"/>
      <c r="E46" s="49"/>
      <c r="F46" s="49"/>
      <c r="G46" s="49"/>
      <c r="H46" s="35"/>
    </row>
    <row r="47" spans="1:12" s="36" customFormat="1" ht="21" customHeight="1">
      <c r="A47" s="49"/>
      <c r="B47" s="50"/>
      <c r="C47" s="49"/>
      <c r="D47" s="49"/>
      <c r="E47" s="49"/>
      <c r="F47" s="49"/>
      <c r="G47" s="49"/>
      <c r="H47" s="35"/>
    </row>
    <row r="48" spans="1:12" s="36" customFormat="1">
      <c r="A48" s="49"/>
      <c r="B48" s="128" t="s">
        <v>46</v>
      </c>
      <c r="C48" s="129"/>
      <c r="D48" s="129"/>
      <c r="E48" s="129"/>
      <c r="F48" s="130"/>
      <c r="G48" s="49"/>
      <c r="H48" s="35"/>
    </row>
    <row r="49" spans="1:12">
      <c r="A49" s="45"/>
      <c r="B49" s="53" t="s">
        <v>47</v>
      </c>
      <c r="C49" s="53" t="s">
        <v>48</v>
      </c>
      <c r="D49" s="53" t="s">
        <v>49</v>
      </c>
      <c r="E49" s="53" t="s">
        <v>50</v>
      </c>
      <c r="F49" s="53" t="s">
        <v>51</v>
      </c>
      <c r="G49" s="45"/>
    </row>
    <row r="50" spans="1:12">
      <c r="A50" s="45"/>
      <c r="B50" s="54">
        <v>9367.6999999999989</v>
      </c>
      <c r="C50" s="54">
        <v>73302.63</v>
      </c>
      <c r="D50" s="54">
        <v>72671.209999999992</v>
      </c>
      <c r="E50" s="54">
        <v>9999.1200000000008</v>
      </c>
      <c r="F50" s="54">
        <f>E45</f>
        <v>90202.7</v>
      </c>
      <c r="G50" s="45"/>
    </row>
    <row r="51" spans="1:12">
      <c r="A51" s="45"/>
      <c r="B51" s="55"/>
      <c r="C51" s="45"/>
      <c r="E51" s="45"/>
      <c r="F51" s="45"/>
      <c r="G51" s="45"/>
      <c r="H51" s="7">
        <f>B50+C50-D50</f>
        <v>9999.1200000000099</v>
      </c>
    </row>
    <row r="52" spans="1:12">
      <c r="A52" s="45"/>
      <c r="B52" s="56"/>
      <c r="C52" s="57" t="s">
        <v>52</v>
      </c>
      <c r="D52" s="57" t="s">
        <v>53</v>
      </c>
      <c r="E52" s="45"/>
      <c r="F52" s="45"/>
      <c r="G52" s="45"/>
    </row>
    <row r="53" spans="1:12">
      <c r="A53" s="45"/>
      <c r="B53" s="58" t="s">
        <v>54</v>
      </c>
      <c r="C53" s="59">
        <v>-57333.965999999971</v>
      </c>
      <c r="D53" s="59">
        <v>7098.1900000000023</v>
      </c>
      <c r="E53" s="45"/>
      <c r="F53" s="45"/>
      <c r="G53" s="45"/>
    </row>
    <row r="54" spans="1:12" ht="60.75" customHeight="1">
      <c r="A54" s="45"/>
      <c r="B54" s="124" t="s">
        <v>55</v>
      </c>
      <c r="C54" s="124"/>
      <c r="D54" s="124"/>
      <c r="E54" s="45"/>
      <c r="F54" s="45"/>
      <c r="G54" s="45"/>
    </row>
    <row r="55" spans="1:12">
      <c r="A55" s="45"/>
      <c r="B55" s="14"/>
      <c r="C55" s="11"/>
      <c r="E55" s="45"/>
      <c r="F55" s="45"/>
      <c r="G55" s="45"/>
    </row>
    <row r="56" spans="1:12">
      <c r="A56" s="45"/>
      <c r="B56" s="60" t="s">
        <v>56</v>
      </c>
      <c r="C56" s="61"/>
      <c r="E56" s="45"/>
      <c r="F56" s="45"/>
      <c r="G56" s="45"/>
    </row>
    <row r="57" spans="1:12" s="56" customFormat="1">
      <c r="A57" s="45"/>
      <c r="B57" s="14" t="s">
        <v>57</v>
      </c>
      <c r="C57" s="11"/>
      <c r="E57" s="45"/>
      <c r="F57" s="45"/>
      <c r="G57" s="45"/>
      <c r="H57" s="7"/>
      <c r="I57" s="8"/>
      <c r="J57" s="8"/>
      <c r="K57" s="8"/>
      <c r="L57" s="8"/>
    </row>
    <row r="58" spans="1:12" s="56" customFormat="1">
      <c r="A58" s="45"/>
      <c r="B58" s="14"/>
      <c r="C58" s="11"/>
      <c r="E58" s="45"/>
      <c r="F58" s="45"/>
      <c r="G58" s="45"/>
      <c r="H58" s="7"/>
      <c r="I58" s="8"/>
      <c r="J58" s="8"/>
      <c r="K58" s="8"/>
      <c r="L58" s="8"/>
    </row>
    <row r="59" spans="1:12" s="56" customFormat="1" ht="18.75" customHeight="1">
      <c r="A59" s="62" t="s">
        <v>58</v>
      </c>
      <c r="B59" s="14"/>
      <c r="C59" s="14"/>
      <c r="D59" s="14"/>
      <c r="E59" s="14"/>
      <c r="F59" s="14"/>
      <c r="G59" s="14"/>
      <c r="H59" s="7"/>
      <c r="I59" s="8"/>
      <c r="J59" s="8"/>
      <c r="K59" s="8"/>
      <c r="L59" s="8"/>
    </row>
    <row r="60" spans="1:12" s="56" customFormat="1" ht="15.75" customHeight="1">
      <c r="A60" s="14"/>
      <c r="B60" s="14"/>
      <c r="C60" s="14"/>
      <c r="D60" s="14"/>
      <c r="E60" s="14"/>
      <c r="F60" s="14"/>
      <c r="G60" s="14"/>
      <c r="H60" s="7"/>
      <c r="I60" s="8"/>
      <c r="J60" s="8"/>
      <c r="K60" s="8"/>
      <c r="L60" s="8"/>
    </row>
    <row r="61" spans="1:12" s="66" customFormat="1" ht="15.75">
      <c r="A61" s="63" t="s">
        <v>59</v>
      </c>
      <c r="B61" s="64"/>
      <c r="C61" s="64"/>
      <c r="D61" s="65"/>
      <c r="E61" s="64"/>
      <c r="F61" s="64"/>
      <c r="G61" s="64"/>
      <c r="I61" s="64"/>
      <c r="J61" s="64"/>
      <c r="K61" s="64"/>
      <c r="L61" s="64"/>
    </row>
    <row r="62" spans="1:12" s="66" customFormat="1" ht="15.75">
      <c r="A62" s="64"/>
      <c r="B62" s="67" t="s">
        <v>60</v>
      </c>
      <c r="C62" s="64"/>
      <c r="D62" s="65"/>
      <c r="E62" s="64"/>
      <c r="F62" s="64"/>
      <c r="G62" s="64"/>
      <c r="I62" s="64"/>
      <c r="J62" s="64"/>
      <c r="K62" s="64"/>
      <c r="L62" s="64"/>
    </row>
  </sheetData>
  <mergeCells count="7">
    <mergeCell ref="B54:D54"/>
    <mergeCell ref="B2:F2"/>
    <mergeCell ref="B3:F3"/>
    <mergeCell ref="B4:F4"/>
    <mergeCell ref="B5:F5"/>
    <mergeCell ref="B14:C14"/>
    <mergeCell ref="B48:F48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2016 год</vt:lpstr>
      <vt:lpstr>2015 год</vt:lpstr>
      <vt:lpstr>2014 год</vt:lpstr>
      <vt:lpstr>2013 год</vt:lpstr>
      <vt:lpstr>'2013 год'!Область_печати</vt:lpstr>
      <vt:lpstr>'2014 год'!Область_печати</vt:lpstr>
      <vt:lpstr>'2015 год'!Область_печати</vt:lpstr>
      <vt:lpstr>'2016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Anya</cp:lastModifiedBy>
  <cp:lastPrinted>2015-02-26T06:28:41Z</cp:lastPrinted>
  <dcterms:created xsi:type="dcterms:W3CDTF">2014-09-19T05:32:32Z</dcterms:created>
  <dcterms:modified xsi:type="dcterms:W3CDTF">2017-03-20T04:35:17Z</dcterms:modified>
</cp:coreProperties>
</file>