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год'!$A$1:$G$46</definedName>
    <definedName name="_xlnm.Print_Area" localSheetId="2">'2014 год'!$A$1:$F$46</definedName>
    <definedName name="_xlnm.Print_Area" localSheetId="1">'2015 год'!$A$1:$F$50</definedName>
    <definedName name="_xlnm.Print_Area" localSheetId="0">'2016 год'!$A$1:$F$50</definedName>
  </definedNames>
  <calcPr calcId="124519"/>
</workbook>
</file>

<file path=xl/calcChain.xml><?xml version="1.0" encoding="utf-8"?>
<calcChain xmlns="http://schemas.openxmlformats.org/spreadsheetml/2006/main">
  <c r="D35" i="4"/>
  <c r="E35" s="1"/>
  <c r="D31"/>
  <c r="F35" s="1"/>
  <c r="C31"/>
  <c r="E35" i="3"/>
  <c r="D31"/>
  <c r="F35" s="1"/>
  <c r="C31"/>
  <c r="C18" i="2"/>
  <c r="D27"/>
  <c r="C27"/>
  <c r="H33" i="1"/>
  <c r="E27"/>
  <c r="D27"/>
</calcChain>
</file>

<file path=xl/sharedStrings.xml><?xml version="1.0" encoding="utf-8"?>
<sst xmlns="http://schemas.openxmlformats.org/spreadsheetml/2006/main" count="210" uniqueCount="119">
  <si>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</si>
  <si>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</si>
  <si>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ул.Гражданская,д.31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</si>
  <si>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</si>
  <si>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</si>
  <si>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</si>
  <si>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</si>
  <si>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</si>
  <si>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</si>
  <si>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</si>
  <si>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</si>
  <si>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</si>
  <si>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</si>
  <si>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</si>
  <si>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</si>
  <si>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</si>
  <si>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</si>
  <si>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</si>
  <si>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</si>
  <si>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водоотведения</t>
  </si>
  <si>
    <t>апрель</t>
  </si>
  <si>
    <t>Ремонт системы г.в.с.</t>
  </si>
  <si>
    <t>Ремонт</t>
  </si>
  <si>
    <t>Установка замка</t>
  </si>
  <si>
    <t>май</t>
  </si>
  <si>
    <t>июнь</t>
  </si>
  <si>
    <t>Укрепление перил</t>
  </si>
  <si>
    <t>июль</t>
  </si>
  <si>
    <t>Ремонт входных дверей</t>
  </si>
  <si>
    <t>Ремонт крыши</t>
  </si>
  <si>
    <t>август</t>
  </si>
  <si>
    <t>Ремонт теплоснабжения</t>
  </si>
  <si>
    <t>сентябрь</t>
  </si>
  <si>
    <t>октябрь</t>
  </si>
  <si>
    <t>Ремонт двери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</si>
  <si>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</si>
  <si>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</si>
  <si>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</si>
  <si>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</si>
  <si>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</si>
  <si>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</si>
  <si>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Расходы** в 2013 г.</t>
  </si>
  <si>
    <t>Текущий ремонт</t>
  </si>
  <si>
    <t>Капитальный ремонт</t>
  </si>
  <si>
    <t>Остаток ден-х ср-в на 01.01.14 г.</t>
  </si>
  <si>
    <t xml:space="preserve">**расход КР за электромонтажные работы,общей стоимостью  133 224,18 руб.(длительное снятие согласно Протокола общего собрания собственников МКД), выполненные в декабре 2012 г. 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</si>
  <si>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</si>
  <si>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</si>
  <si>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</si>
  <si>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</si>
  <si>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</si>
  <si>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</si>
  <si>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</si>
  <si>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</si>
  <si>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</si>
  <si>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</si>
  <si>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</si>
  <si>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</si>
  <si>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</si>
  <si>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</si>
  <si>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</si>
  <si>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</si>
  <si>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</si>
  <si>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</si>
  <si>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согласно договра на оказание услуг</t>
  </si>
  <si>
    <t>Обслуживание и уборка придомовой территории</t>
  </si>
  <si>
    <t>перечень и периодичность работ согласно договра на оказание услуг</t>
  </si>
  <si>
    <t>Техническое обслуживание внутридомовых инженерных сетей</t>
  </si>
  <si>
    <t>Аварийное обслуживание внутридомовых инженерных и электрических сетей</t>
  </si>
  <si>
    <t>в т.ч. расходы со статьи КР</t>
  </si>
  <si>
    <t>Оплата ПСД</t>
  </si>
  <si>
    <t>Капитальный ремонт 2014 г.,руб.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</si>
  <si>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</si>
  <si>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</si>
  <si>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</si>
  <si>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</si>
  <si>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</si>
  <si>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по адресу: ул.Гражданская, д.31</t>
  </si>
  <si>
    <t>Ремонт теплоснабжения (кв.13)</t>
  </si>
  <si>
    <t>Установка табличек</t>
  </si>
  <si>
    <t>Услуги по дератизации подвала</t>
  </si>
  <si>
    <t>Материалы</t>
  </si>
  <si>
    <t>Установка табличек, обрезка труб</t>
  </si>
  <si>
    <t>Ремонт асфальтобетонного покрытия</t>
  </si>
  <si>
    <t>Ремонт системы х.в.с. (кв.14)</t>
  </si>
  <si>
    <t>Ремонт системы х.в.с. (кв.8,4)</t>
  </si>
  <si>
    <t>Расходы в 2014 г.*</t>
  </si>
  <si>
    <t>*-расходы за выполненные электромонтажные работы (дек.2012 г.) согласно Протокола ОСС.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</si>
  <si>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</si>
  <si>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</si>
  <si>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Капитальный ремонт 2015 г.,руб.</t>
  </si>
  <si>
    <t>Долг по оплате на 01.01.15г.</t>
  </si>
  <si>
    <t>Начислено за 2015 г.</t>
  </si>
  <si>
    <t>Оплачено за 2015 г.</t>
  </si>
  <si>
    <t>Долг по оплате 01.01.16г.</t>
  </si>
  <si>
    <t>Расходы в 2015 г.*</t>
  </si>
  <si>
    <t>Остаток ден-х ср-в на 01.01.16 г.</t>
  </si>
  <si>
    <t>Исполнитель: гл.экономист Лебедева А.В.</t>
  </si>
  <si>
    <t>Установка ОПУ х.в.с. D 32</t>
  </si>
  <si>
    <t>Ремонт фановых труб</t>
  </si>
  <si>
    <t>Устройство продухов</t>
  </si>
  <si>
    <t>Покос травы</t>
  </si>
  <si>
    <t>Освещение теплового узла</t>
  </si>
  <si>
    <t>Установка почтовых ящиков</t>
  </si>
  <si>
    <t>Ремонт теплоснабжения кв.11, 9, 12</t>
  </si>
  <si>
    <t>Замена ввода х.в.с.</t>
  </si>
  <si>
    <t>за 2016 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</si>
  <si>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</si>
  <si>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Долг по оплате на 01.01.16г.</t>
  </si>
  <si>
    <t>Капитальный ремонт 2016 г.,руб.</t>
  </si>
  <si>
    <t>Начислено за 2016 г.</t>
  </si>
  <si>
    <t>Оплачено за 2016 г.</t>
  </si>
  <si>
    <t>Долг по оплате 01.01.17г.</t>
  </si>
  <si>
    <t>Расходы в 2016 г.*</t>
  </si>
  <si>
    <t>Остаток ден-х ср-в на 01.01.17 г.</t>
  </si>
  <si>
    <t>Ремонт балконной плиты кв.6</t>
  </si>
  <si>
    <t xml:space="preserve">Ремонт крыльца под.2 </t>
  </si>
  <si>
    <t xml:space="preserve"> Ремонт системы х.в.с. кв.10,11</t>
  </si>
  <si>
    <t>Замена запорной арматуры кв.10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</si>
</sst>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6" fillId="0" borderId="0"/>
  </cellStyleXfs>
  <cellXfs count="126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5" xfId="0" applyNumberFormat="1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 wrapText="1"/>
      <protection hidden="1"/>
    </xf>
    <xf numFmtId="4" fontId="6" fillId="0" borderId="5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12" fillId="0" borderId="0" xfId="0" applyNumberFormat="1" applyFont="1"/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15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7" xfId="0" applyNumberFormat="1" applyFont="1" applyFill="1" applyBorder="1" applyAlignment="1">
      <alignment horizontal="left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9" xfId="0" applyNumberFormat="1" applyFont="1" applyFill="1" applyBorder="1" applyAlignment="1">
      <alignment horizontal="left" vertical="center" wrapText="1"/>
    </xf>
    <xf numFmtId="4" fontId="9" fillId="4" borderId="5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8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0" fontId="6" fillId="5" borderId="5" xfId="0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wrapText="1"/>
    </xf>
    <xf numFmtId="4" fontId="18" fillId="0" borderId="0" xfId="0" applyNumberFormat="1" applyFont="1" applyAlignment="1" applyProtection="1">
      <alignment horizontal="left" wrapText="1"/>
      <protection hidden="1"/>
    </xf>
    <xf numFmtId="4" fontId="9" fillId="0" borderId="5" xfId="0" applyNumberFormat="1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center"/>
    </xf>
    <xf numFmtId="4" fontId="20" fillId="5" borderId="5" xfId="0" applyNumberFormat="1" applyFont="1" applyFill="1" applyBorder="1" applyAlignment="1">
      <alignment horizontal="center"/>
    </xf>
    <xf numFmtId="4" fontId="18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>
      <alignment horizontal="center" wrapText="1"/>
    </xf>
    <xf numFmtId="4" fontId="19" fillId="0" borderId="0" xfId="0" applyNumberFormat="1" applyFont="1" applyAlignment="1" applyProtection="1">
      <alignment horizontal="left" wrapText="1"/>
      <protection hidden="1"/>
    </xf>
    <xf numFmtId="4" fontId="18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center"/>
      <protection hidden="1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textRotation="0" wrapText="1" indent="0" relativeIndent="255" justifyLastLine="0" shrinkToFit="0" mergeCell="0" readingOrder="0"/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textRotation="0" wrapText="1" indent="0" relativeIndent="255" justifyLastLine="0" shrinkToFit="0" mergeCell="0" readingOrder="0"/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  <border outline="0">
        <left style="thin">
          <color indexed="64"/>
        </left>
      </border>
    </dxf>
    <dxf>
      <fill>
        <patternFill patternType="none">
          <fgColor indexed="64"/>
          <bgColor auto="1"/>
        </patternFill>
      </fill>
      <alignment horizontal="left" textRotation="0" wrapText="1" indent="0" relativeIndent="255" justifyLastLine="0" shrinkToFit="0" mergeCell="0" readingOrder="0"/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17:D31" totalsRowCount="1" headerRowDxfId="46" dataDxfId="44" totalsRowDxfId="42" headerRowBorderDxfId="45" tableBorderDxfId="43">
  <autoFilter ref="B17:D30"/>
  <tableColumns count="3">
    <tableColumn id="1" name="Выполненные работы по ремонту  общего имущества МКД и прочие оказанные услуги" totalsRowLabel="Итог" dataDxfId="41" totalsRowDxfId="2"/>
    <tableColumn id="2" name="Стоимость всего:" totalsRowFunction="sum" dataDxfId="40" totalsRowDxfId="1"/>
    <tableColumn id="3" name="в т.ч. расходы со статьи КР" totalsRowFunction="sum" dataDxfId="39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17:D31" totalsRowCount="1" headerRowDxfId="38" dataDxfId="36" totalsRowDxfId="34" headerRowBorderDxfId="37" tableBorderDxfId="35">
  <autoFilter ref="B17:D30"/>
  <tableColumns count="3">
    <tableColumn id="1" name="Выполненные работы по ремонту  общего имущества МКД и прочие оказанные услуги" totalsRowLabel="Итог" dataDxfId="33" totalsRowDxfId="32"/>
    <tableColumn id="2" name="Стоимость всего:" totalsRowFunction="sum" dataDxfId="31" totalsRowDxfId="30"/>
    <tableColumn id="3" name="в т.ч. расходы со статьи КР" totalsRowFunction="sum" dataDxfId="29" totalsRowDxfId="2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17:D27" totalsRowCount="1" headerRowDxfId="27" dataDxfId="25" totalsRowDxfId="23" headerRowBorderDxfId="26" tableBorderDxfId="24">
  <autoFilter ref="B17:D26"/>
  <tableColumns count="3">
    <tableColumn id="1" name="Выполненные работы по ремонту  общего имущества МКД и прочие оказанные услуги" totalsRowLabel="Итог" dataDxfId="22" totalsRowDxfId="21"/>
    <tableColumn id="2" name="Стоимость всего:" totalsRowFunction="sum" dataDxfId="20" totalsRowDxfId="19"/>
    <tableColumn id="3" name="в т.ч. расходы со статьи КР" totalsRowFunction="sum" dataDxfId="18" totalsRowDxfId="1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180181182183" displayName="Таблица1478131421294665109110124125126127179180181182183" ref="B14:E27" totalsRowCount="1" headerRowDxfId="16" dataDxfId="14" totalsRowDxfId="12" headerRowBorderDxfId="15" tableBorderDxfId="13" totalsRowBorderDxfId="11">
  <autoFilter ref="B14:E26"/>
  <tableColumns count="4">
    <tableColumn id="1" name="Выполненные работы по ремонту  общего имущества МКД и прочие оказанные услуги" totalsRowLabel="Итог" dataDxfId="10" totalsRowDxfId="9"/>
    <tableColumn id="7" name="Месяц" dataDxfId="8" totalsRowDxfId="7"/>
    <tableColumn id="5" name="Стоимость всего:" totalsRowFunction="sum" dataDxfId="6" totalsRowDxfId="5"/>
    <tableColumn id="8" name="в т.ч. финансирование со статьи КР" totalsRowFunction="sum" dataDxfId="4" totalsRow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1"/>
  <sheetViews>
    <sheetView tabSelected="1" view="pageBreakPreview" zoomScale="70" zoomScaleSheetLayoutView="70" workbookViewId="0">
      <selection activeCell="D39" sqref="D39"/>
    </sheetView>
  </sheetViews>
  <sheetFormatPr defaultRowHeight="18.75"/>
  <cols>
    <col min="1" max="1" width="5.42578125" style="64" customWidth="1"/>
    <col min="2" max="2" width="47.28515625" style="65" customWidth="1"/>
    <col min="3" max="3" width="26" style="8" customWidth="1"/>
    <col min="4" max="4" width="33.7109375" style="53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9" t="s">
        <v>0</v>
      </c>
      <c r="C2" s="119"/>
      <c r="D2" s="119"/>
      <c r="E2" s="119"/>
      <c r="F2" s="119"/>
      <c r="G2" s="10"/>
    </row>
    <row r="3" spans="1:11" ht="48.75" customHeight="1">
      <c r="A3" s="11"/>
      <c r="B3" s="120" t="s">
        <v>52</v>
      </c>
      <c r="C3" s="120"/>
      <c r="D3" s="120"/>
      <c r="E3" s="120"/>
      <c r="F3" s="120"/>
      <c r="G3" s="12"/>
    </row>
    <row r="4" spans="1:11" ht="20.25" customHeight="1">
      <c r="A4" s="11"/>
      <c r="B4" s="119" t="s">
        <v>77</v>
      </c>
      <c r="C4" s="119"/>
      <c r="D4" s="119"/>
      <c r="E4" s="119"/>
      <c r="F4" s="119"/>
      <c r="G4" s="13"/>
    </row>
    <row r="5" spans="1:11">
      <c r="A5" s="11"/>
      <c r="B5" s="119" t="s">
        <v>106</v>
      </c>
      <c r="C5" s="119"/>
      <c r="D5" s="119"/>
      <c r="E5" s="119"/>
      <c r="F5" s="119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7"/>
      <c r="C7" s="67"/>
      <c r="D7" s="67"/>
      <c r="E7" s="67"/>
      <c r="F7" s="67"/>
      <c r="G7" s="13"/>
    </row>
    <row r="8" spans="1:11">
      <c r="A8" s="11"/>
      <c r="B8" s="121" t="s">
        <v>107</v>
      </c>
      <c r="C8" s="121"/>
      <c r="D8" s="121"/>
      <c r="E8" s="121"/>
      <c r="F8" s="121"/>
      <c r="G8" s="13"/>
    </row>
    <row r="9" spans="1:11">
      <c r="A9" s="11"/>
      <c r="B9" s="121"/>
      <c r="C9" s="121"/>
      <c r="D9" s="121"/>
      <c r="E9" s="121"/>
      <c r="F9" s="121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8" t="s">
        <v>59</v>
      </c>
      <c r="C11" s="69" t="s">
        <v>60</v>
      </c>
      <c r="D11" s="70" t="s">
        <v>61</v>
      </c>
      <c r="E11" s="26"/>
      <c r="F11" s="27"/>
      <c r="G11" s="7"/>
      <c r="H11" s="8"/>
      <c r="J11" s="28"/>
      <c r="K11" s="29"/>
    </row>
    <row r="12" spans="1:11" s="35" customFormat="1" ht="81" customHeight="1">
      <c r="A12" s="30"/>
      <c r="B12" s="71" t="s">
        <v>62</v>
      </c>
      <c r="C12" s="72" t="s">
        <v>63</v>
      </c>
      <c r="D12" s="73" t="s">
        <v>64</v>
      </c>
      <c r="E12" s="74"/>
      <c r="F12" s="13"/>
      <c r="G12" s="34"/>
      <c r="J12" s="36"/>
      <c r="K12" s="37"/>
    </row>
    <row r="13" spans="1:11" s="80" customFormat="1" ht="75">
      <c r="A13" s="30"/>
      <c r="B13" s="75" t="s">
        <v>65</v>
      </c>
      <c r="C13" s="76" t="s">
        <v>63</v>
      </c>
      <c r="D13" s="77" t="s">
        <v>66</v>
      </c>
      <c r="E13" s="33"/>
      <c r="F13" s="78"/>
      <c r="G13" s="79"/>
      <c r="J13" s="81"/>
      <c r="K13" s="82"/>
    </row>
    <row r="14" spans="1:11" s="80" customFormat="1" ht="58.5" customHeight="1">
      <c r="A14" s="30"/>
      <c r="B14" s="83" t="s">
        <v>67</v>
      </c>
      <c r="C14" s="72" t="s">
        <v>63</v>
      </c>
      <c r="D14" s="73" t="s">
        <v>64</v>
      </c>
      <c r="E14" s="33"/>
      <c r="F14" s="78"/>
      <c r="G14" s="79"/>
      <c r="J14" s="81"/>
      <c r="K14" s="82"/>
    </row>
    <row r="15" spans="1:11" s="80" customFormat="1" ht="60" customHeight="1">
      <c r="A15" s="30"/>
      <c r="B15" s="84" t="s">
        <v>68</v>
      </c>
      <c r="C15" s="76" t="s">
        <v>63</v>
      </c>
      <c r="D15" s="76" t="s">
        <v>64</v>
      </c>
      <c r="E15" s="33"/>
      <c r="F15" s="78"/>
      <c r="G15" s="79"/>
      <c r="J15" s="81"/>
      <c r="K15" s="82"/>
    </row>
    <row r="16" spans="1:11" s="88" customFormat="1">
      <c r="A16" s="30"/>
      <c r="B16" s="85"/>
      <c r="C16" s="86"/>
      <c r="D16" s="86"/>
      <c r="E16" s="33"/>
      <c r="F16" s="13"/>
      <c r="G16" s="87"/>
      <c r="J16" s="89"/>
      <c r="K16" s="90"/>
    </row>
    <row r="17" spans="1:11" s="35" customFormat="1" ht="56.25">
      <c r="A17" s="30" t="s">
        <v>7</v>
      </c>
      <c r="B17" s="91" t="s">
        <v>13</v>
      </c>
      <c r="C17" s="91" t="s">
        <v>15</v>
      </c>
      <c r="D17" s="91" t="s">
        <v>69</v>
      </c>
      <c r="E17" s="33"/>
      <c r="F17" s="13"/>
      <c r="G17" s="34"/>
      <c r="J17" s="36"/>
      <c r="K17" s="37"/>
    </row>
    <row r="18" spans="1:11" s="35" customFormat="1">
      <c r="A18" s="30"/>
      <c r="B18" s="112" t="s">
        <v>115</v>
      </c>
      <c r="C18" s="93">
        <v>21141</v>
      </c>
      <c r="D18" s="94">
        <v>644.41</v>
      </c>
      <c r="E18" s="33"/>
      <c r="F18" s="13"/>
      <c r="G18" s="34"/>
      <c r="J18" s="36"/>
      <c r="K18" s="37"/>
    </row>
    <row r="19" spans="1:11" s="35" customFormat="1">
      <c r="A19" s="30"/>
      <c r="B19" s="38" t="s">
        <v>116</v>
      </c>
      <c r="C19" s="93">
        <v>2711.5</v>
      </c>
      <c r="D19" s="94">
        <v>323.89999999999998</v>
      </c>
      <c r="E19" s="33"/>
      <c r="F19" s="13"/>
      <c r="G19" s="34"/>
      <c r="J19" s="36"/>
      <c r="K19" s="37"/>
    </row>
    <row r="20" spans="1:11" s="35" customFormat="1">
      <c r="A20" s="30"/>
      <c r="B20" s="38" t="s">
        <v>117</v>
      </c>
      <c r="C20" s="93">
        <v>1827.18</v>
      </c>
      <c r="D20" s="94">
        <v>168.64</v>
      </c>
      <c r="E20" s="33"/>
      <c r="F20" s="13"/>
      <c r="G20" s="34"/>
      <c r="J20" s="36"/>
      <c r="K20" s="37"/>
    </row>
    <row r="21" spans="1:11" s="35" customFormat="1">
      <c r="A21" s="30"/>
      <c r="B21" s="112" t="s">
        <v>118</v>
      </c>
      <c r="C21" s="93">
        <v>244.95</v>
      </c>
      <c r="D21" s="94"/>
      <c r="E21" s="33"/>
      <c r="F21" s="13"/>
      <c r="G21" s="34"/>
      <c r="J21" s="36"/>
      <c r="K21" s="37"/>
    </row>
    <row r="22" spans="1:11" s="35" customFormat="1" hidden="1">
      <c r="A22" s="30"/>
      <c r="B22" s="112"/>
      <c r="C22" s="93"/>
      <c r="D22" s="94"/>
      <c r="E22" s="33"/>
      <c r="F22" s="13"/>
      <c r="G22" s="34"/>
      <c r="J22" s="36"/>
      <c r="K22" s="37"/>
    </row>
    <row r="23" spans="1:11" s="35" customFormat="1" hidden="1">
      <c r="A23" s="30"/>
      <c r="B23" s="112"/>
      <c r="C23" s="93"/>
      <c r="D23" s="93"/>
      <c r="E23" s="33"/>
      <c r="F23" s="13"/>
      <c r="G23" s="34"/>
      <c r="J23" s="36"/>
      <c r="K23" s="37"/>
    </row>
    <row r="24" spans="1:11" s="35" customFormat="1" hidden="1">
      <c r="A24" s="30"/>
      <c r="B24" s="112"/>
      <c r="C24" s="93"/>
      <c r="D24" s="94"/>
      <c r="E24" s="33"/>
      <c r="F24" s="13"/>
      <c r="G24" s="34"/>
      <c r="J24" s="36"/>
      <c r="K24" s="37"/>
    </row>
    <row r="25" spans="1:11" s="35" customFormat="1" ht="19.5" hidden="1" customHeight="1">
      <c r="A25" s="30"/>
      <c r="B25" s="112"/>
      <c r="C25" s="93"/>
      <c r="D25" s="94"/>
      <c r="E25" s="33"/>
      <c r="F25" s="13"/>
      <c r="G25" s="34"/>
      <c r="J25" s="36"/>
      <c r="K25" s="37"/>
    </row>
    <row r="26" spans="1:11" s="35" customFormat="1" hidden="1">
      <c r="A26" s="30"/>
      <c r="B26" s="112"/>
      <c r="C26" s="93"/>
      <c r="D26" s="94"/>
      <c r="E26" s="33"/>
      <c r="F26" s="13"/>
      <c r="G26" s="34"/>
      <c r="J26" s="36"/>
      <c r="K26" s="37"/>
    </row>
    <row r="27" spans="1:11" s="35" customFormat="1" hidden="1">
      <c r="A27" s="30"/>
      <c r="B27" s="112"/>
      <c r="C27" s="93"/>
      <c r="D27" s="94"/>
      <c r="E27" s="33"/>
      <c r="F27" s="13"/>
      <c r="G27" s="34"/>
      <c r="J27" s="36"/>
      <c r="K27" s="37"/>
    </row>
    <row r="28" spans="1:11" s="35" customFormat="1" hidden="1">
      <c r="A28" s="30"/>
      <c r="B28" s="112"/>
      <c r="C28" s="93"/>
      <c r="D28" s="94"/>
      <c r="E28" s="33"/>
      <c r="F28" s="13"/>
      <c r="G28" s="34"/>
      <c r="J28" s="36"/>
      <c r="K28" s="37"/>
    </row>
    <row r="29" spans="1:11" s="35" customFormat="1" hidden="1">
      <c r="A29" s="30"/>
      <c r="B29" s="112"/>
      <c r="C29" s="93"/>
      <c r="D29" s="94"/>
      <c r="E29" s="33"/>
      <c r="F29" s="13"/>
      <c r="G29" s="34"/>
      <c r="J29" s="36"/>
      <c r="K29" s="37"/>
    </row>
    <row r="30" spans="1:11" s="35" customFormat="1" hidden="1">
      <c r="A30" s="30"/>
      <c r="B30" s="38"/>
      <c r="C30" s="93"/>
      <c r="D30" s="94"/>
      <c r="E30" s="33"/>
      <c r="F30" s="13"/>
      <c r="G30" s="34"/>
      <c r="J30" s="36"/>
      <c r="K30" s="37"/>
    </row>
    <row r="31" spans="1:11" s="35" customFormat="1">
      <c r="A31" s="30"/>
      <c r="B31" s="113" t="s">
        <v>35</v>
      </c>
      <c r="C31" s="114">
        <f>SUBTOTAL(109,[Стоимость всего:])</f>
        <v>25924.63</v>
      </c>
      <c r="D31" s="114">
        <f>SUBTOTAL(109,[в т.ч. расходы со статьи КР])</f>
        <v>1136.9499999999998</v>
      </c>
      <c r="E31" s="41"/>
      <c r="F31" s="13"/>
      <c r="G31" s="34"/>
      <c r="J31" s="36"/>
      <c r="K31" s="37"/>
    </row>
    <row r="32" spans="1:11" s="35" customFormat="1">
      <c r="A32" s="30"/>
      <c r="B32" s="47"/>
      <c r="C32" s="46"/>
      <c r="D32" s="46"/>
      <c r="E32" s="41"/>
      <c r="F32" s="13"/>
      <c r="G32" s="34"/>
      <c r="J32" s="36"/>
      <c r="K32" s="37"/>
    </row>
    <row r="33" spans="1:12" s="35" customFormat="1">
      <c r="A33" s="30"/>
      <c r="B33" s="122" t="s">
        <v>109</v>
      </c>
      <c r="C33" s="122"/>
      <c r="D33" s="122"/>
      <c r="E33" s="122"/>
      <c r="F33" s="122"/>
      <c r="G33" s="34"/>
      <c r="J33" s="36"/>
      <c r="K33" s="37"/>
    </row>
    <row r="34" spans="1:12" s="35" customFormat="1" ht="37.5">
      <c r="A34" s="30"/>
      <c r="B34" s="66" t="s">
        <v>108</v>
      </c>
      <c r="C34" s="66" t="s">
        <v>110</v>
      </c>
      <c r="D34" s="66" t="s">
        <v>111</v>
      </c>
      <c r="E34" s="66" t="s">
        <v>112</v>
      </c>
      <c r="F34" s="66" t="s">
        <v>113</v>
      </c>
      <c r="G34" s="34"/>
      <c r="I34" s="41"/>
      <c r="J34" s="13"/>
      <c r="K34" s="37"/>
    </row>
    <row r="35" spans="1:12" s="35" customFormat="1">
      <c r="A35" s="30"/>
      <c r="B35" s="51">
        <v>2065.9800000000005</v>
      </c>
      <c r="C35" s="51">
        <v>0</v>
      </c>
      <c r="D35" s="51">
        <f>644.41+323.9+168.64</f>
        <v>1136.9499999999998</v>
      </c>
      <c r="E35" s="51">
        <f>B35+C35-D35</f>
        <v>929.03000000000065</v>
      </c>
      <c r="F35" s="51">
        <f>Таблица42145[[#Totals],[в т.ч. расходы со статьи КР]]</f>
        <v>1136.9499999999998</v>
      </c>
      <c r="G35" s="34"/>
      <c r="I35" s="95"/>
      <c r="J35" s="95"/>
      <c r="K35" s="37"/>
    </row>
    <row r="36" spans="1:12" s="35" customFormat="1">
      <c r="A36" s="30"/>
      <c r="B36" s="63" t="s">
        <v>87</v>
      </c>
      <c r="C36" s="42"/>
      <c r="D36" s="53"/>
      <c r="E36" s="41"/>
      <c r="F36" s="13"/>
      <c r="G36" s="34"/>
      <c r="J36" s="36"/>
      <c r="K36" s="37"/>
    </row>
    <row r="37" spans="1:12" s="35" customFormat="1">
      <c r="A37" s="30"/>
      <c r="B37" s="53"/>
      <c r="C37" s="54" t="s">
        <v>42</v>
      </c>
      <c r="D37" s="54" t="s">
        <v>43</v>
      </c>
      <c r="G37" s="34"/>
      <c r="J37" s="36"/>
      <c r="K37" s="37"/>
    </row>
    <row r="38" spans="1:12" s="35" customFormat="1">
      <c r="A38" s="46"/>
      <c r="B38" s="96" t="s">
        <v>114</v>
      </c>
      <c r="C38" s="97">
        <v>-89496.608639999919</v>
      </c>
      <c r="D38" s="97">
        <v>0</v>
      </c>
      <c r="G38" s="46"/>
      <c r="H38" s="34"/>
    </row>
    <row r="39" spans="1:12" s="35" customFormat="1" ht="30" customHeight="1">
      <c r="A39" s="46"/>
      <c r="B39" s="8"/>
      <c r="C39" s="8"/>
      <c r="D39" s="8"/>
      <c r="G39" s="46"/>
      <c r="H39" s="34"/>
    </row>
    <row r="40" spans="1:12" s="35" customFormat="1" hidden="1">
      <c r="A40" s="46"/>
      <c r="B40" s="98"/>
      <c r="C40" s="98"/>
      <c r="D40" s="98"/>
      <c r="G40" s="46"/>
      <c r="H40" s="34"/>
    </row>
    <row r="41" spans="1:12" s="100" customFormat="1" ht="48.75" customHeight="1">
      <c r="A41" s="99"/>
      <c r="B41" s="116" t="s">
        <v>46</v>
      </c>
      <c r="C41" s="116"/>
      <c r="D41" s="116"/>
      <c r="G41" s="99"/>
      <c r="H41" s="101"/>
    </row>
    <row r="42" spans="1:12">
      <c r="A42" s="42"/>
      <c r="B42" s="8"/>
      <c r="C42" s="61"/>
      <c r="G42" s="42"/>
    </row>
    <row r="43" spans="1:12" s="98" customFormat="1">
      <c r="A43" s="102"/>
      <c r="B43" s="53"/>
      <c r="C43" s="11"/>
      <c r="D43" s="53"/>
      <c r="E43" s="102"/>
      <c r="F43" s="102"/>
      <c r="G43" s="102"/>
      <c r="H43" s="103"/>
    </row>
    <row r="44" spans="1:12">
      <c r="A44" s="60" t="s">
        <v>97</v>
      </c>
      <c r="B44" s="115"/>
      <c r="C44" s="115"/>
      <c r="D44" s="105" t="s">
        <v>73</v>
      </c>
      <c r="F44" s="42"/>
      <c r="G44" s="42"/>
    </row>
    <row r="45" spans="1:12" s="53" customFormat="1">
      <c r="A45" s="16" t="s">
        <v>48</v>
      </c>
      <c r="B45" s="115"/>
      <c r="C45" s="115"/>
      <c r="D45" s="42" t="s">
        <v>74</v>
      </c>
      <c r="F45" s="42"/>
      <c r="G45" s="42"/>
      <c r="H45" s="7"/>
      <c r="I45" s="8"/>
      <c r="J45" s="8"/>
      <c r="K45" s="8"/>
      <c r="L45" s="8"/>
    </row>
    <row r="46" spans="1:12" s="53" customFormat="1">
      <c r="A46" s="42"/>
      <c r="B46" s="65"/>
      <c r="C46" s="8"/>
      <c r="E46" s="42"/>
      <c r="F46" s="42"/>
      <c r="G46" s="42"/>
      <c r="H46" s="7"/>
      <c r="I46" s="8"/>
      <c r="J46" s="8"/>
      <c r="K46" s="8"/>
      <c r="L46" s="8"/>
    </row>
    <row r="47" spans="1:12" s="53" customFormat="1" ht="18.75" customHeight="1">
      <c r="A47" s="117" t="s">
        <v>75</v>
      </c>
      <c r="B47" s="117"/>
      <c r="C47" s="117"/>
      <c r="D47" s="117"/>
      <c r="E47" s="117"/>
      <c r="F47" s="117"/>
      <c r="G47" s="106"/>
      <c r="H47" s="7"/>
      <c r="I47" s="8"/>
      <c r="J47" s="8"/>
      <c r="K47" s="8"/>
      <c r="L47" s="8"/>
    </row>
    <row r="48" spans="1:12" s="53" customFormat="1" ht="38.25" customHeight="1">
      <c r="A48" s="117"/>
      <c r="B48" s="117"/>
      <c r="C48" s="117"/>
      <c r="D48" s="117"/>
      <c r="E48" s="117"/>
      <c r="F48" s="117"/>
      <c r="G48" s="106"/>
      <c r="H48" s="7"/>
      <c r="I48" s="8"/>
      <c r="J48" s="8"/>
      <c r="K48" s="8"/>
      <c r="L48" s="8"/>
    </row>
    <row r="49" spans="1:12" ht="15" customHeight="1">
      <c r="A49" s="118" t="s">
        <v>76</v>
      </c>
      <c r="B49" s="118"/>
      <c r="C49" s="118"/>
      <c r="D49" s="118"/>
      <c r="E49" s="118"/>
      <c r="F49" s="118"/>
      <c r="G49" s="107"/>
    </row>
    <row r="50" spans="1:12" ht="42" customHeight="1">
      <c r="A50" s="118"/>
      <c r="B50" s="118"/>
      <c r="C50" s="118"/>
      <c r="D50" s="118"/>
      <c r="E50" s="118"/>
      <c r="F50" s="118"/>
      <c r="G50" s="107"/>
    </row>
    <row r="51" spans="1:12" s="64" customFormat="1" ht="42" customHeight="1">
      <c r="B51" s="65"/>
      <c r="C51" s="8"/>
      <c r="D51" s="53"/>
      <c r="E51" s="8"/>
      <c r="F51" s="8"/>
      <c r="G51" s="8"/>
      <c r="H51" s="7"/>
      <c r="I51" s="8"/>
      <c r="J51" s="8"/>
      <c r="K51" s="8"/>
      <c r="L51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41:D41"/>
    <mergeCell ref="A47:F48"/>
    <mergeCell ref="A49:F50"/>
    <mergeCell ref="B2:F2"/>
    <mergeCell ref="B3:F3"/>
    <mergeCell ref="B4:F4"/>
    <mergeCell ref="B5:F5"/>
    <mergeCell ref="B8:F9"/>
    <mergeCell ref="B33:F33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51"/>
  <sheetViews>
    <sheetView view="pageBreakPreview" topLeftCell="A10" zoomScale="70" zoomScaleSheetLayoutView="70" workbookViewId="0">
      <selection activeCell="C18" sqref="C18"/>
    </sheetView>
  </sheetViews>
  <sheetFormatPr defaultRowHeight="18.75"/>
  <cols>
    <col min="1" max="1" width="5.42578125" style="64" customWidth="1"/>
    <col min="2" max="2" width="47.28515625" style="65" customWidth="1"/>
    <col min="3" max="3" width="26" style="8" customWidth="1"/>
    <col min="4" max="4" width="33.7109375" style="53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9" t="s">
        <v>0</v>
      </c>
      <c r="C2" s="119"/>
      <c r="D2" s="119"/>
      <c r="E2" s="119"/>
      <c r="F2" s="119"/>
      <c r="G2" s="10"/>
    </row>
    <row r="3" spans="1:11" ht="48.75" customHeight="1">
      <c r="A3" s="11"/>
      <c r="B3" s="120" t="s">
        <v>52</v>
      </c>
      <c r="C3" s="120"/>
      <c r="D3" s="120"/>
      <c r="E3" s="120"/>
      <c r="F3" s="120"/>
      <c r="G3" s="12"/>
    </row>
    <row r="4" spans="1:11" ht="20.25" customHeight="1">
      <c r="A4" s="11"/>
      <c r="B4" s="119" t="s">
        <v>77</v>
      </c>
      <c r="C4" s="119"/>
      <c r="D4" s="119"/>
      <c r="E4" s="119"/>
      <c r="F4" s="119"/>
      <c r="G4" s="13"/>
    </row>
    <row r="5" spans="1:11">
      <c r="A5" s="11"/>
      <c r="B5" s="119" t="s">
        <v>88</v>
      </c>
      <c r="C5" s="119"/>
      <c r="D5" s="119"/>
      <c r="E5" s="119"/>
      <c r="F5" s="119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7"/>
      <c r="C7" s="67"/>
      <c r="D7" s="67"/>
      <c r="E7" s="67"/>
      <c r="F7" s="67"/>
      <c r="G7" s="13"/>
    </row>
    <row r="8" spans="1:11">
      <c r="A8" s="11"/>
      <c r="B8" s="121" t="s">
        <v>89</v>
      </c>
      <c r="C8" s="121"/>
      <c r="D8" s="121"/>
      <c r="E8" s="121"/>
      <c r="F8" s="121"/>
      <c r="G8" s="13"/>
    </row>
    <row r="9" spans="1:11">
      <c r="A9" s="11"/>
      <c r="B9" s="121"/>
      <c r="C9" s="121"/>
      <c r="D9" s="121"/>
      <c r="E9" s="121"/>
      <c r="F9" s="121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8" t="s">
        <v>59</v>
      </c>
      <c r="C11" s="69" t="s">
        <v>60</v>
      </c>
      <c r="D11" s="70" t="s">
        <v>61</v>
      </c>
      <c r="E11" s="26"/>
      <c r="F11" s="27"/>
      <c r="G11" s="7"/>
      <c r="H11" s="8"/>
      <c r="J11" s="28"/>
      <c r="K11" s="29"/>
    </row>
    <row r="12" spans="1:11" s="35" customFormat="1" ht="81" customHeight="1">
      <c r="A12" s="30"/>
      <c r="B12" s="71" t="s">
        <v>62</v>
      </c>
      <c r="C12" s="72" t="s">
        <v>63</v>
      </c>
      <c r="D12" s="73" t="s">
        <v>64</v>
      </c>
      <c r="E12" s="74"/>
      <c r="F12" s="13"/>
      <c r="G12" s="34"/>
      <c r="J12" s="36"/>
      <c r="K12" s="37"/>
    </row>
    <row r="13" spans="1:11" s="80" customFormat="1" ht="75">
      <c r="A13" s="30"/>
      <c r="B13" s="75" t="s">
        <v>65</v>
      </c>
      <c r="C13" s="76" t="s">
        <v>63</v>
      </c>
      <c r="D13" s="77" t="s">
        <v>66</v>
      </c>
      <c r="E13" s="33"/>
      <c r="F13" s="78"/>
      <c r="G13" s="79"/>
      <c r="J13" s="81"/>
      <c r="K13" s="82"/>
    </row>
    <row r="14" spans="1:11" s="80" customFormat="1" ht="58.5" customHeight="1">
      <c r="A14" s="30"/>
      <c r="B14" s="83" t="s">
        <v>67</v>
      </c>
      <c r="C14" s="72" t="s">
        <v>63</v>
      </c>
      <c r="D14" s="73" t="s">
        <v>64</v>
      </c>
      <c r="E14" s="33"/>
      <c r="F14" s="78"/>
      <c r="G14" s="79"/>
      <c r="J14" s="81"/>
      <c r="K14" s="82"/>
    </row>
    <row r="15" spans="1:11" s="80" customFormat="1" ht="60" customHeight="1">
      <c r="A15" s="30"/>
      <c r="B15" s="84" t="s">
        <v>68</v>
      </c>
      <c r="C15" s="76" t="s">
        <v>63</v>
      </c>
      <c r="D15" s="76" t="s">
        <v>64</v>
      </c>
      <c r="E15" s="33"/>
      <c r="F15" s="78"/>
      <c r="G15" s="79"/>
      <c r="J15" s="81"/>
      <c r="K15" s="82"/>
    </row>
    <row r="16" spans="1:11" s="88" customFormat="1">
      <c r="A16" s="30"/>
      <c r="B16" s="85"/>
      <c r="C16" s="86"/>
      <c r="D16" s="86"/>
      <c r="E16" s="33"/>
      <c r="F16" s="13"/>
      <c r="G16" s="87"/>
      <c r="J16" s="89"/>
      <c r="K16" s="90"/>
    </row>
    <row r="17" spans="1:11" s="35" customFormat="1" ht="56.25">
      <c r="A17" s="30" t="s">
        <v>7</v>
      </c>
      <c r="B17" s="91" t="s">
        <v>13</v>
      </c>
      <c r="C17" s="91" t="s">
        <v>15</v>
      </c>
      <c r="D17" s="91" t="s">
        <v>69</v>
      </c>
      <c r="E17" s="33"/>
      <c r="F17" s="13"/>
      <c r="G17" s="34"/>
      <c r="J17" s="36"/>
      <c r="K17" s="37"/>
    </row>
    <row r="18" spans="1:11" s="35" customFormat="1">
      <c r="A18" s="30"/>
      <c r="B18" s="112" t="s">
        <v>70</v>
      </c>
      <c r="C18" s="93">
        <v>13585.599999999999</v>
      </c>
      <c r="D18" s="94"/>
      <c r="E18" s="33"/>
      <c r="F18" s="13"/>
      <c r="G18" s="34"/>
      <c r="J18" s="36"/>
      <c r="K18" s="37"/>
    </row>
    <row r="19" spans="1:11" s="35" customFormat="1">
      <c r="A19" s="30"/>
      <c r="B19" s="38" t="s">
        <v>98</v>
      </c>
      <c r="C19" s="93">
        <v>26802.75</v>
      </c>
      <c r="D19" s="94"/>
      <c r="E19" s="33"/>
      <c r="F19" s="13"/>
      <c r="G19" s="34"/>
      <c r="J19" s="36"/>
      <c r="K19" s="37"/>
    </row>
    <row r="20" spans="1:11" s="35" customFormat="1">
      <c r="A20" s="30"/>
      <c r="B20" s="38" t="s">
        <v>99</v>
      </c>
      <c r="C20" s="93">
        <v>1172</v>
      </c>
      <c r="D20" s="94">
        <v>470.69</v>
      </c>
      <c r="E20" s="33"/>
      <c r="F20" s="13"/>
      <c r="G20" s="34"/>
      <c r="J20" s="36"/>
      <c r="K20" s="37"/>
    </row>
    <row r="21" spans="1:11" s="35" customFormat="1">
      <c r="A21" s="30"/>
      <c r="B21" s="112" t="s">
        <v>100</v>
      </c>
      <c r="C21" s="93">
        <v>7543.38</v>
      </c>
      <c r="D21" s="94"/>
      <c r="E21" s="33"/>
      <c r="F21" s="13"/>
      <c r="G21" s="34"/>
      <c r="J21" s="36"/>
      <c r="K21" s="37"/>
    </row>
    <row r="22" spans="1:11" s="35" customFormat="1">
      <c r="A22" s="30"/>
      <c r="B22" s="112" t="s">
        <v>101</v>
      </c>
      <c r="C22" s="93">
        <v>1822</v>
      </c>
      <c r="D22" s="94"/>
      <c r="E22" s="33"/>
      <c r="F22" s="13"/>
      <c r="G22" s="34"/>
      <c r="J22" s="36"/>
      <c r="K22" s="37"/>
    </row>
    <row r="23" spans="1:11" s="35" customFormat="1">
      <c r="A23" s="30"/>
      <c r="B23" s="112" t="s">
        <v>102</v>
      </c>
      <c r="C23" s="93">
        <v>2456.6</v>
      </c>
      <c r="D23" s="93"/>
      <c r="E23" s="33"/>
      <c r="F23" s="13"/>
      <c r="G23" s="34"/>
      <c r="J23" s="36"/>
      <c r="K23" s="37"/>
    </row>
    <row r="24" spans="1:11" s="35" customFormat="1">
      <c r="A24" s="30"/>
      <c r="B24" s="112" t="s">
        <v>103</v>
      </c>
      <c r="C24" s="93">
        <v>769</v>
      </c>
      <c r="D24" s="94"/>
      <c r="E24" s="33"/>
      <c r="F24" s="13"/>
      <c r="G24" s="34"/>
      <c r="J24" s="36"/>
      <c r="K24" s="37"/>
    </row>
    <row r="25" spans="1:11" s="35" customFormat="1" ht="19.5" customHeight="1">
      <c r="A25" s="30"/>
      <c r="B25" s="112" t="s">
        <v>104</v>
      </c>
      <c r="C25" s="93">
        <v>19934.420000000002</v>
      </c>
      <c r="D25" s="94"/>
      <c r="E25" s="33"/>
      <c r="F25" s="13"/>
      <c r="G25" s="34"/>
      <c r="J25" s="36"/>
      <c r="K25" s="37"/>
    </row>
    <row r="26" spans="1:11" s="35" customFormat="1">
      <c r="A26" s="30"/>
      <c r="B26" s="112" t="s">
        <v>105</v>
      </c>
      <c r="C26" s="93">
        <v>4973.71</v>
      </c>
      <c r="D26" s="94">
        <v>345.98</v>
      </c>
      <c r="E26" s="33"/>
      <c r="F26" s="13"/>
      <c r="G26" s="34"/>
      <c r="J26" s="36"/>
      <c r="K26" s="37"/>
    </row>
    <row r="27" spans="1:11" s="35" customFormat="1" hidden="1">
      <c r="A27" s="30"/>
      <c r="B27" s="112"/>
      <c r="C27" s="93"/>
      <c r="D27" s="94"/>
      <c r="E27" s="33"/>
      <c r="F27" s="13"/>
      <c r="G27" s="34"/>
      <c r="J27" s="36"/>
      <c r="K27" s="37"/>
    </row>
    <row r="28" spans="1:11" s="35" customFormat="1" hidden="1">
      <c r="A28" s="30"/>
      <c r="B28" s="112"/>
      <c r="C28" s="93"/>
      <c r="D28" s="94"/>
      <c r="E28" s="33"/>
      <c r="F28" s="13"/>
      <c r="G28" s="34"/>
      <c r="J28" s="36"/>
      <c r="K28" s="37"/>
    </row>
    <row r="29" spans="1:11" s="35" customFormat="1" hidden="1">
      <c r="A29" s="30"/>
      <c r="B29" s="112"/>
      <c r="C29" s="93"/>
      <c r="D29" s="94"/>
      <c r="E29" s="33"/>
      <c r="F29" s="13"/>
      <c r="G29" s="34"/>
      <c r="J29" s="36"/>
      <c r="K29" s="37"/>
    </row>
    <row r="30" spans="1:11" s="35" customFormat="1" hidden="1">
      <c r="A30" s="30"/>
      <c r="B30" s="38"/>
      <c r="C30" s="93"/>
      <c r="D30" s="94"/>
      <c r="E30" s="33"/>
      <c r="F30" s="13"/>
      <c r="G30" s="34"/>
      <c r="J30" s="36"/>
      <c r="K30" s="37"/>
    </row>
    <row r="31" spans="1:11" s="35" customFormat="1">
      <c r="A31" s="30"/>
      <c r="B31" s="113" t="s">
        <v>35</v>
      </c>
      <c r="C31" s="114">
        <f>SUBTOTAL(109,[Стоимость всего:])</f>
        <v>79059.460000000006</v>
      </c>
      <c r="D31" s="114">
        <f>SUBTOTAL(109,[в т.ч. расходы со статьи КР])</f>
        <v>816.67000000000007</v>
      </c>
      <c r="E31" s="41"/>
      <c r="F31" s="13"/>
      <c r="G31" s="34"/>
      <c r="J31" s="36"/>
      <c r="K31" s="37"/>
    </row>
    <row r="32" spans="1:11" s="35" customFormat="1">
      <c r="A32" s="30"/>
      <c r="B32" s="47"/>
      <c r="C32" s="46"/>
      <c r="D32" s="46"/>
      <c r="E32" s="41"/>
      <c r="F32" s="13"/>
      <c r="G32" s="34"/>
      <c r="J32" s="36"/>
      <c r="K32" s="37"/>
    </row>
    <row r="33" spans="1:12" s="35" customFormat="1">
      <c r="A33" s="30"/>
      <c r="B33" s="122" t="s">
        <v>90</v>
      </c>
      <c r="C33" s="122"/>
      <c r="D33" s="122"/>
      <c r="E33" s="122"/>
      <c r="F33" s="122"/>
      <c r="G33" s="34"/>
      <c r="J33" s="36"/>
      <c r="K33" s="37"/>
    </row>
    <row r="34" spans="1:12" s="35" customFormat="1" ht="37.5">
      <c r="A34" s="30"/>
      <c r="B34" s="66" t="s">
        <v>91</v>
      </c>
      <c r="C34" s="66" t="s">
        <v>92</v>
      </c>
      <c r="D34" s="66" t="s">
        <v>93</v>
      </c>
      <c r="E34" s="66" t="s">
        <v>94</v>
      </c>
      <c r="F34" s="66" t="s">
        <v>95</v>
      </c>
      <c r="G34" s="34"/>
      <c r="I34" s="41"/>
      <c r="J34" s="13"/>
      <c r="K34" s="37"/>
    </row>
    <row r="35" spans="1:12" s="35" customFormat="1">
      <c r="A35" s="30"/>
      <c r="B35" s="51">
        <v>2411.9600000000005</v>
      </c>
      <c r="C35" s="51">
        <v>0</v>
      </c>
      <c r="D35" s="51">
        <v>345.98</v>
      </c>
      <c r="E35" s="51">
        <f>B35+C35-D35</f>
        <v>2065.9800000000005</v>
      </c>
      <c r="F35" s="51">
        <f>Таблица4214[[#Totals],[в т.ч. расходы со статьи КР]]</f>
        <v>816.67000000000007</v>
      </c>
      <c r="G35" s="34"/>
      <c r="I35" s="95"/>
      <c r="J35" s="95"/>
      <c r="K35" s="37"/>
    </row>
    <row r="36" spans="1:12" s="35" customFormat="1">
      <c r="A36" s="30"/>
      <c r="B36" s="63" t="s">
        <v>87</v>
      </c>
      <c r="C36" s="42"/>
      <c r="D36" s="53"/>
      <c r="E36" s="41"/>
      <c r="F36" s="13"/>
      <c r="G36" s="34"/>
      <c r="J36" s="36"/>
      <c r="K36" s="37"/>
    </row>
    <row r="37" spans="1:12" s="35" customFormat="1">
      <c r="A37" s="30"/>
      <c r="B37" s="53"/>
      <c r="C37" s="54" t="s">
        <v>42</v>
      </c>
      <c r="D37" s="54" t="s">
        <v>43</v>
      </c>
      <c r="G37" s="34"/>
      <c r="J37" s="36"/>
      <c r="K37" s="37"/>
    </row>
    <row r="38" spans="1:12" s="35" customFormat="1">
      <c r="A38" s="46"/>
      <c r="B38" s="96" t="s">
        <v>96</v>
      </c>
      <c r="C38" s="97">
        <v>-108329.37075999993</v>
      </c>
      <c r="D38" s="97">
        <v>0</v>
      </c>
      <c r="G38" s="46"/>
      <c r="H38" s="34"/>
    </row>
    <row r="39" spans="1:12" s="35" customFormat="1" ht="30" customHeight="1">
      <c r="A39" s="46"/>
      <c r="B39" s="8"/>
      <c r="C39" s="8"/>
      <c r="D39" s="8"/>
      <c r="G39" s="46"/>
      <c r="H39" s="34"/>
    </row>
    <row r="40" spans="1:12" s="35" customFormat="1" hidden="1">
      <c r="A40" s="46"/>
      <c r="B40" s="98"/>
      <c r="C40" s="98"/>
      <c r="D40" s="98"/>
      <c r="G40" s="46"/>
      <c r="H40" s="34"/>
    </row>
    <row r="41" spans="1:12" s="100" customFormat="1" ht="48.75" customHeight="1">
      <c r="A41" s="99"/>
      <c r="B41" s="116" t="s">
        <v>46</v>
      </c>
      <c r="C41" s="116"/>
      <c r="D41" s="116"/>
      <c r="G41" s="99"/>
      <c r="H41" s="101"/>
    </row>
    <row r="42" spans="1:12">
      <c r="A42" s="42"/>
      <c r="B42" s="8"/>
      <c r="C42" s="61"/>
      <c r="G42" s="42"/>
    </row>
    <row r="43" spans="1:12" s="98" customFormat="1">
      <c r="A43" s="102"/>
      <c r="B43" s="53"/>
      <c r="C43" s="11"/>
      <c r="D43" s="53"/>
      <c r="E43" s="102"/>
      <c r="F43" s="102"/>
      <c r="G43" s="102"/>
      <c r="H43" s="103"/>
    </row>
    <row r="44" spans="1:12">
      <c r="A44" s="60" t="s">
        <v>97</v>
      </c>
      <c r="B44" s="111"/>
      <c r="C44" s="111"/>
      <c r="D44" s="105" t="s">
        <v>73</v>
      </c>
      <c r="F44" s="42"/>
      <c r="G44" s="42"/>
    </row>
    <row r="45" spans="1:12" s="53" customFormat="1">
      <c r="A45" s="16" t="s">
        <v>48</v>
      </c>
      <c r="B45" s="111"/>
      <c r="C45" s="111"/>
      <c r="D45" s="42" t="s">
        <v>74</v>
      </c>
      <c r="F45" s="42"/>
      <c r="G45" s="42"/>
      <c r="H45" s="7"/>
      <c r="I45" s="8"/>
      <c r="J45" s="8"/>
      <c r="K45" s="8"/>
      <c r="L45" s="8"/>
    </row>
    <row r="46" spans="1:12" s="53" customFormat="1">
      <c r="A46" s="42"/>
      <c r="B46" s="65"/>
      <c r="C46" s="8"/>
      <c r="E46" s="42"/>
      <c r="F46" s="42"/>
      <c r="G46" s="42"/>
      <c r="H46" s="7"/>
      <c r="I46" s="8"/>
      <c r="J46" s="8"/>
      <c r="K46" s="8"/>
      <c r="L46" s="8"/>
    </row>
    <row r="47" spans="1:12" s="53" customFormat="1" ht="18.75" customHeight="1">
      <c r="A47" s="117" t="s">
        <v>75</v>
      </c>
      <c r="B47" s="117"/>
      <c r="C47" s="117"/>
      <c r="D47" s="117"/>
      <c r="E47" s="117"/>
      <c r="F47" s="117"/>
      <c r="G47" s="106"/>
      <c r="H47" s="7"/>
      <c r="I47" s="8"/>
      <c r="J47" s="8"/>
      <c r="K47" s="8"/>
      <c r="L47" s="8"/>
    </row>
    <row r="48" spans="1:12" s="53" customFormat="1" ht="38.25" customHeight="1">
      <c r="A48" s="117"/>
      <c r="B48" s="117"/>
      <c r="C48" s="117"/>
      <c r="D48" s="117"/>
      <c r="E48" s="117"/>
      <c r="F48" s="117"/>
      <c r="G48" s="106"/>
      <c r="H48" s="7"/>
      <c r="I48" s="8"/>
      <c r="J48" s="8"/>
      <c r="K48" s="8"/>
      <c r="L48" s="8"/>
    </row>
    <row r="49" spans="1:12" ht="15" customHeight="1">
      <c r="A49" s="118" t="s">
        <v>76</v>
      </c>
      <c r="B49" s="118"/>
      <c r="C49" s="118"/>
      <c r="D49" s="118"/>
      <c r="E49" s="118"/>
      <c r="F49" s="118"/>
      <c r="G49" s="107"/>
    </row>
    <row r="50" spans="1:12" ht="42" customHeight="1">
      <c r="A50" s="118"/>
      <c r="B50" s="118"/>
      <c r="C50" s="118"/>
      <c r="D50" s="118"/>
      <c r="E50" s="118"/>
      <c r="F50" s="118"/>
      <c r="G50" s="107"/>
    </row>
    <row r="51" spans="1:12" s="64" customFormat="1" ht="42" customHeight="1">
      <c r="B51" s="65"/>
      <c r="C51" s="8"/>
      <c r="D51" s="53"/>
      <c r="E51" s="8"/>
      <c r="F51" s="8"/>
      <c r="G51" s="8"/>
      <c r="H51" s="7"/>
      <c r="I51" s="8"/>
      <c r="J51" s="8"/>
      <c r="K51" s="8"/>
      <c r="L51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41:D41"/>
    <mergeCell ref="A47:F48"/>
    <mergeCell ref="A49:F50"/>
    <mergeCell ref="B2:F2"/>
    <mergeCell ref="B3:F3"/>
    <mergeCell ref="B4:F4"/>
    <mergeCell ref="B5:F5"/>
    <mergeCell ref="B8:F9"/>
    <mergeCell ref="B33:F33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47"/>
  <sheetViews>
    <sheetView view="pageBreakPreview" topLeftCell="A16" zoomScale="70" zoomScaleSheetLayoutView="70" workbookViewId="0">
      <selection activeCell="E31" sqref="E31"/>
    </sheetView>
  </sheetViews>
  <sheetFormatPr defaultRowHeight="18.75"/>
  <cols>
    <col min="1" max="1" width="5.42578125" style="64" customWidth="1"/>
    <col min="2" max="2" width="47.28515625" style="65" customWidth="1"/>
    <col min="3" max="3" width="26" style="8" customWidth="1"/>
    <col min="4" max="4" width="33.7109375" style="53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9" t="s">
        <v>0</v>
      </c>
      <c r="C2" s="119"/>
      <c r="D2" s="119"/>
      <c r="E2" s="119"/>
      <c r="F2" s="119"/>
      <c r="G2" s="10"/>
    </row>
    <row r="3" spans="1:11" ht="48.75" customHeight="1">
      <c r="A3" s="11"/>
      <c r="B3" s="120" t="s">
        <v>52</v>
      </c>
      <c r="C3" s="120"/>
      <c r="D3" s="120"/>
      <c r="E3" s="120"/>
      <c r="F3" s="120"/>
      <c r="G3" s="12"/>
    </row>
    <row r="4" spans="1:11" ht="20.25" customHeight="1">
      <c r="A4" s="11"/>
      <c r="B4" s="119" t="s">
        <v>77</v>
      </c>
      <c r="C4" s="119"/>
      <c r="D4" s="119"/>
      <c r="E4" s="119"/>
      <c r="F4" s="119"/>
      <c r="G4" s="13"/>
    </row>
    <row r="5" spans="1:11">
      <c r="A5" s="11"/>
      <c r="B5" s="119" t="s">
        <v>53</v>
      </c>
      <c r="C5" s="119"/>
      <c r="D5" s="119"/>
      <c r="E5" s="119"/>
      <c r="F5" s="119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7"/>
      <c r="C7" s="67"/>
      <c r="D7" s="67"/>
      <c r="E7" s="67"/>
      <c r="F7" s="67"/>
      <c r="G7" s="13"/>
    </row>
    <row r="8" spans="1:11">
      <c r="A8" s="11"/>
      <c r="B8" s="121" t="s">
        <v>58</v>
      </c>
      <c r="C8" s="121"/>
      <c r="D8" s="121"/>
      <c r="E8" s="121"/>
      <c r="F8" s="121"/>
      <c r="G8" s="13"/>
    </row>
    <row r="9" spans="1:11">
      <c r="A9" s="11"/>
      <c r="B9" s="121"/>
      <c r="C9" s="121"/>
      <c r="D9" s="121"/>
      <c r="E9" s="121"/>
      <c r="F9" s="121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8" t="s">
        <v>59</v>
      </c>
      <c r="C11" s="69" t="s">
        <v>60</v>
      </c>
      <c r="D11" s="70" t="s">
        <v>61</v>
      </c>
      <c r="E11" s="26"/>
      <c r="F11" s="27"/>
      <c r="G11" s="7"/>
      <c r="H11" s="8"/>
      <c r="J11" s="28"/>
      <c r="K11" s="29"/>
    </row>
    <row r="12" spans="1:11" s="35" customFormat="1" ht="81" customHeight="1">
      <c r="A12" s="30"/>
      <c r="B12" s="71" t="s">
        <v>62</v>
      </c>
      <c r="C12" s="72" t="s">
        <v>63</v>
      </c>
      <c r="D12" s="73" t="s">
        <v>64</v>
      </c>
      <c r="E12" s="74"/>
      <c r="F12" s="13"/>
      <c r="G12" s="34"/>
      <c r="J12" s="36"/>
      <c r="K12" s="37"/>
    </row>
    <row r="13" spans="1:11" s="80" customFormat="1" ht="75">
      <c r="A13" s="30"/>
      <c r="B13" s="75" t="s">
        <v>65</v>
      </c>
      <c r="C13" s="76" t="s">
        <v>63</v>
      </c>
      <c r="D13" s="77" t="s">
        <v>66</v>
      </c>
      <c r="E13" s="33"/>
      <c r="F13" s="78"/>
      <c r="G13" s="79"/>
      <c r="J13" s="81"/>
      <c r="K13" s="82"/>
    </row>
    <row r="14" spans="1:11" s="80" customFormat="1" ht="58.5" customHeight="1">
      <c r="A14" s="30"/>
      <c r="B14" s="83" t="s">
        <v>67</v>
      </c>
      <c r="C14" s="72" t="s">
        <v>63</v>
      </c>
      <c r="D14" s="73" t="s">
        <v>64</v>
      </c>
      <c r="E14" s="33"/>
      <c r="F14" s="78"/>
      <c r="G14" s="79"/>
      <c r="J14" s="81"/>
      <c r="K14" s="82"/>
    </row>
    <row r="15" spans="1:11" s="80" customFormat="1" ht="60" customHeight="1">
      <c r="A15" s="30"/>
      <c r="B15" s="84" t="s">
        <v>68</v>
      </c>
      <c r="C15" s="76" t="s">
        <v>63</v>
      </c>
      <c r="D15" s="76" t="s">
        <v>64</v>
      </c>
      <c r="E15" s="33"/>
      <c r="F15" s="78"/>
      <c r="G15" s="79"/>
      <c r="J15" s="81"/>
      <c r="K15" s="82"/>
    </row>
    <row r="16" spans="1:11" s="88" customFormat="1">
      <c r="A16" s="30"/>
      <c r="B16" s="85"/>
      <c r="C16" s="86"/>
      <c r="D16" s="86"/>
      <c r="E16" s="33"/>
      <c r="F16" s="13"/>
      <c r="G16" s="87"/>
      <c r="J16" s="89"/>
      <c r="K16" s="90"/>
    </row>
    <row r="17" spans="1:11" s="35" customFormat="1" ht="56.25">
      <c r="A17" s="30" t="s">
        <v>7</v>
      </c>
      <c r="B17" s="91" t="s">
        <v>13</v>
      </c>
      <c r="C17" s="91" t="s">
        <v>15</v>
      </c>
      <c r="D17" s="91" t="s">
        <v>69</v>
      </c>
      <c r="E17" s="33"/>
      <c r="F17" s="13"/>
      <c r="G17" s="34"/>
      <c r="J17" s="36"/>
      <c r="K17" s="37"/>
    </row>
    <row r="18" spans="1:11" s="35" customFormat="1">
      <c r="A18" s="30"/>
      <c r="B18" s="92" t="s">
        <v>70</v>
      </c>
      <c r="C18" s="93">
        <f>3881.59+1940.8*9</f>
        <v>21348.79</v>
      </c>
      <c r="D18" s="94"/>
      <c r="E18" s="33"/>
      <c r="F18" s="13"/>
      <c r="G18" s="34"/>
      <c r="J18" s="36"/>
      <c r="K18" s="37"/>
    </row>
    <row r="19" spans="1:11" s="35" customFormat="1">
      <c r="A19" s="30"/>
      <c r="B19" s="110" t="s">
        <v>78</v>
      </c>
      <c r="C19" s="93">
        <v>3983.46</v>
      </c>
      <c r="D19" s="94"/>
      <c r="E19" s="33"/>
      <c r="F19" s="13"/>
      <c r="G19" s="34"/>
      <c r="J19" s="36"/>
      <c r="K19" s="37"/>
    </row>
    <row r="20" spans="1:11" s="35" customFormat="1">
      <c r="A20" s="30"/>
      <c r="B20" s="38" t="s">
        <v>84</v>
      </c>
      <c r="C20" s="93">
        <v>5250.33</v>
      </c>
      <c r="D20" s="94"/>
      <c r="E20" s="33"/>
      <c r="F20" s="13"/>
      <c r="G20" s="34"/>
      <c r="J20" s="36"/>
      <c r="K20" s="37"/>
    </row>
    <row r="21" spans="1:11" s="35" customFormat="1">
      <c r="A21" s="30"/>
      <c r="B21" s="92" t="s">
        <v>79</v>
      </c>
      <c r="C21" s="93">
        <v>189</v>
      </c>
      <c r="D21" s="94"/>
      <c r="E21" s="33"/>
      <c r="F21" s="13"/>
      <c r="G21" s="34"/>
      <c r="J21" s="36"/>
      <c r="K21" s="37"/>
    </row>
    <row r="22" spans="1:11" s="35" customFormat="1">
      <c r="A22" s="30"/>
      <c r="B22" s="92" t="s">
        <v>80</v>
      </c>
      <c r="C22" s="93">
        <v>234.37</v>
      </c>
      <c r="D22" s="94"/>
      <c r="E22" s="33"/>
      <c r="F22" s="13"/>
      <c r="G22" s="34"/>
      <c r="J22" s="36"/>
      <c r="K22" s="37"/>
    </row>
    <row r="23" spans="1:11" s="35" customFormat="1">
      <c r="A23" s="30"/>
      <c r="B23" s="92" t="s">
        <v>81</v>
      </c>
      <c r="C23" s="93">
        <v>990</v>
      </c>
      <c r="D23" s="93"/>
      <c r="E23" s="33"/>
      <c r="F23" s="13"/>
      <c r="G23" s="34"/>
      <c r="J23" s="36"/>
      <c r="K23" s="37"/>
    </row>
    <row r="24" spans="1:11" s="35" customFormat="1">
      <c r="A24" s="30"/>
      <c r="B24" s="92" t="s">
        <v>82</v>
      </c>
      <c r="C24" s="93">
        <v>321</v>
      </c>
      <c r="D24" s="94"/>
      <c r="E24" s="33"/>
      <c r="F24" s="13"/>
      <c r="G24" s="34"/>
      <c r="J24" s="36"/>
      <c r="K24" s="37"/>
    </row>
    <row r="25" spans="1:11" s="35" customFormat="1" ht="37.5">
      <c r="A25" s="30"/>
      <c r="B25" s="92" t="s">
        <v>83</v>
      </c>
      <c r="C25" s="93">
        <v>36995</v>
      </c>
      <c r="D25" s="94"/>
      <c r="E25" s="33"/>
      <c r="F25" s="13"/>
      <c r="G25" s="34"/>
      <c r="J25" s="36"/>
      <c r="K25" s="37"/>
    </row>
    <row r="26" spans="1:11" s="35" customFormat="1">
      <c r="A26" s="30"/>
      <c r="B26" s="38" t="s">
        <v>85</v>
      </c>
      <c r="C26" s="93">
        <v>15488.75</v>
      </c>
      <c r="D26" s="94"/>
      <c r="E26" s="33"/>
      <c r="F26" s="13"/>
      <c r="G26" s="34"/>
      <c r="J26" s="36"/>
      <c r="K26" s="37"/>
    </row>
    <row r="27" spans="1:11" s="35" customFormat="1">
      <c r="A27" s="30"/>
      <c r="B27" s="108" t="s">
        <v>35</v>
      </c>
      <c r="C27" s="109">
        <f>SUBTOTAL(109,[Стоимость всего:])</f>
        <v>84800.7</v>
      </c>
      <c r="D27" s="109">
        <f>SUBTOTAL(109,[в т.ч. расходы со статьи КР])</f>
        <v>0</v>
      </c>
      <c r="E27" s="41"/>
      <c r="F27" s="13"/>
      <c r="G27" s="34"/>
      <c r="J27" s="36"/>
      <c r="K27" s="37"/>
    </row>
    <row r="28" spans="1:11" s="35" customFormat="1">
      <c r="A28" s="30"/>
      <c r="B28" s="47"/>
      <c r="C28" s="46"/>
      <c r="D28" s="46"/>
      <c r="E28" s="41"/>
      <c r="F28" s="13"/>
      <c r="G28" s="34"/>
      <c r="J28" s="36"/>
      <c r="K28" s="37"/>
    </row>
    <row r="29" spans="1:11" s="35" customFormat="1">
      <c r="A29" s="30"/>
      <c r="B29" s="122" t="s">
        <v>71</v>
      </c>
      <c r="C29" s="122"/>
      <c r="D29" s="122"/>
      <c r="E29" s="122"/>
      <c r="F29" s="122"/>
      <c r="G29" s="34"/>
      <c r="J29" s="36"/>
      <c r="K29" s="37"/>
    </row>
    <row r="30" spans="1:11" s="35" customFormat="1" ht="37.5">
      <c r="A30" s="30"/>
      <c r="B30" s="66" t="s">
        <v>54</v>
      </c>
      <c r="C30" s="66" t="s">
        <v>55</v>
      </c>
      <c r="D30" s="66" t="s">
        <v>56</v>
      </c>
      <c r="E30" s="66" t="s">
        <v>57</v>
      </c>
      <c r="F30" s="66" t="s">
        <v>86</v>
      </c>
      <c r="G30" s="34"/>
      <c r="I30" s="41"/>
      <c r="J30" s="13"/>
      <c r="K30" s="37"/>
    </row>
    <row r="31" spans="1:11" s="35" customFormat="1">
      <c r="A31" s="30"/>
      <c r="B31" s="51">
        <v>1859.0900000000001</v>
      </c>
      <c r="C31" s="51">
        <v>15351.600000000002</v>
      </c>
      <c r="D31" s="51">
        <v>14798.73</v>
      </c>
      <c r="E31" s="51">
        <v>2411.9600000000005</v>
      </c>
      <c r="F31" s="51">
        <v>20354.43</v>
      </c>
      <c r="G31" s="34"/>
      <c r="I31" s="95"/>
      <c r="J31" s="95"/>
      <c r="K31" s="37"/>
    </row>
    <row r="32" spans="1:11" s="35" customFormat="1">
      <c r="A32" s="30"/>
      <c r="B32" s="63" t="s">
        <v>87</v>
      </c>
      <c r="C32" s="42"/>
      <c r="D32" s="53"/>
      <c r="E32" s="41"/>
      <c r="F32" s="13"/>
      <c r="G32" s="34"/>
      <c r="J32" s="36"/>
      <c r="K32" s="37"/>
    </row>
    <row r="33" spans="1:12" s="35" customFormat="1">
      <c r="A33" s="30"/>
      <c r="B33" s="53"/>
      <c r="C33" s="54" t="s">
        <v>42</v>
      </c>
      <c r="D33" s="54" t="s">
        <v>43</v>
      </c>
      <c r="G33" s="34"/>
      <c r="J33" s="36"/>
      <c r="K33" s="37"/>
    </row>
    <row r="34" spans="1:12" s="35" customFormat="1">
      <c r="A34" s="46"/>
      <c r="B34" s="96" t="s">
        <v>72</v>
      </c>
      <c r="C34" s="97">
        <v>-72668.069199999998</v>
      </c>
      <c r="D34" s="97">
        <v>0</v>
      </c>
      <c r="G34" s="46"/>
      <c r="H34" s="34"/>
    </row>
    <row r="35" spans="1:12" s="35" customFormat="1" ht="30" customHeight="1">
      <c r="A35" s="46"/>
      <c r="B35" s="8"/>
      <c r="C35" s="8"/>
      <c r="D35" s="8"/>
      <c r="G35" s="46"/>
      <c r="H35" s="34"/>
    </row>
    <row r="36" spans="1:12" s="35" customFormat="1" hidden="1">
      <c r="A36" s="46"/>
      <c r="B36" s="98"/>
      <c r="C36" s="98"/>
      <c r="D36" s="98"/>
      <c r="G36" s="46"/>
      <c r="H36" s="34"/>
    </row>
    <row r="37" spans="1:12" s="100" customFormat="1" ht="48.75" customHeight="1">
      <c r="A37" s="99"/>
      <c r="B37" s="116" t="s">
        <v>46</v>
      </c>
      <c r="C37" s="116"/>
      <c r="D37" s="116"/>
      <c r="G37" s="99"/>
      <c r="H37" s="101"/>
    </row>
    <row r="38" spans="1:12">
      <c r="A38" s="42"/>
      <c r="B38" s="8"/>
      <c r="C38" s="61"/>
      <c r="G38" s="42"/>
    </row>
    <row r="39" spans="1:12" s="98" customFormat="1">
      <c r="A39" s="102"/>
      <c r="B39" s="53"/>
      <c r="C39" s="11"/>
      <c r="D39" s="53"/>
      <c r="E39" s="102"/>
      <c r="F39" s="102"/>
      <c r="G39" s="102"/>
      <c r="H39" s="103"/>
    </row>
    <row r="40" spans="1:12">
      <c r="A40" s="60" t="s">
        <v>47</v>
      </c>
      <c r="B40" s="104"/>
      <c r="C40" s="104"/>
      <c r="D40" s="105" t="s">
        <v>73</v>
      </c>
      <c r="F40" s="42"/>
      <c r="G40" s="42"/>
    </row>
    <row r="41" spans="1:12" s="53" customFormat="1">
      <c r="A41" s="16" t="s">
        <v>48</v>
      </c>
      <c r="B41" s="104"/>
      <c r="C41" s="104"/>
      <c r="D41" s="42" t="s">
        <v>74</v>
      </c>
      <c r="F41" s="42"/>
      <c r="G41" s="42"/>
      <c r="H41" s="7"/>
      <c r="I41" s="8"/>
      <c r="J41" s="8"/>
      <c r="K41" s="8"/>
      <c r="L41" s="8"/>
    </row>
    <row r="42" spans="1:12" s="53" customFormat="1">
      <c r="A42" s="42"/>
      <c r="B42" s="65"/>
      <c r="C42" s="8"/>
      <c r="E42" s="42"/>
      <c r="F42" s="42"/>
      <c r="G42" s="42"/>
      <c r="H42" s="7"/>
      <c r="I42" s="8"/>
      <c r="J42" s="8"/>
      <c r="K42" s="8"/>
      <c r="L42" s="8"/>
    </row>
    <row r="43" spans="1:12" s="53" customFormat="1" ht="18.75" customHeight="1">
      <c r="A43" s="117" t="s">
        <v>75</v>
      </c>
      <c r="B43" s="117"/>
      <c r="C43" s="117"/>
      <c r="D43" s="117"/>
      <c r="E43" s="117"/>
      <c r="F43" s="117"/>
      <c r="G43" s="106"/>
      <c r="H43" s="7"/>
      <c r="I43" s="8"/>
      <c r="J43" s="8"/>
      <c r="K43" s="8"/>
      <c r="L43" s="8"/>
    </row>
    <row r="44" spans="1:12" s="53" customFormat="1" ht="38.25" customHeight="1">
      <c r="A44" s="117"/>
      <c r="B44" s="117"/>
      <c r="C44" s="117"/>
      <c r="D44" s="117"/>
      <c r="E44" s="117"/>
      <c r="F44" s="117"/>
      <c r="G44" s="106"/>
      <c r="H44" s="7"/>
      <c r="I44" s="8"/>
      <c r="J44" s="8"/>
      <c r="K44" s="8"/>
      <c r="L44" s="8"/>
    </row>
    <row r="45" spans="1:12" ht="15" customHeight="1">
      <c r="A45" s="118" t="s">
        <v>76</v>
      </c>
      <c r="B45" s="118"/>
      <c r="C45" s="118"/>
      <c r="D45" s="118"/>
      <c r="E45" s="118"/>
      <c r="F45" s="118"/>
      <c r="G45" s="107"/>
    </row>
    <row r="46" spans="1:12" ht="42" customHeight="1">
      <c r="A46" s="118"/>
      <c r="B46" s="118"/>
      <c r="C46" s="118"/>
      <c r="D46" s="118"/>
      <c r="E46" s="118"/>
      <c r="F46" s="118"/>
      <c r="G46" s="107"/>
    </row>
    <row r="47" spans="1:12" s="64" customFormat="1" ht="42" customHeight="1">
      <c r="B47" s="65"/>
      <c r="C47" s="8"/>
      <c r="D47" s="53"/>
      <c r="E47" s="8"/>
      <c r="F47" s="8"/>
      <c r="G47" s="8"/>
      <c r="H47" s="7"/>
      <c r="I47" s="8"/>
      <c r="J47" s="8"/>
      <c r="K47" s="8"/>
      <c r="L47" s="8"/>
    </row>
  </sheetData>
  <sheetProtection password="ECC7" sheet="1" objects="1" scenarios="1"/>
  <mergeCells count="9">
    <mergeCell ref="B29:F29"/>
    <mergeCell ref="B37:D37"/>
    <mergeCell ref="A43:F44"/>
    <mergeCell ref="A45:F46"/>
    <mergeCell ref="B2:F2"/>
    <mergeCell ref="B3:F3"/>
    <mergeCell ref="B4:F4"/>
    <mergeCell ref="B5:F5"/>
    <mergeCell ref="B8:F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46"/>
  <sheetViews>
    <sheetView view="pageBreakPreview" zoomScale="70" zoomScaleSheetLayoutView="70" workbookViewId="0">
      <selection activeCell="B17" sqref="B17"/>
    </sheetView>
  </sheetViews>
  <sheetFormatPr defaultRowHeight="18.75"/>
  <cols>
    <col min="1" max="1" width="5.42578125" style="64" customWidth="1"/>
    <col min="2" max="2" width="43.7109375" style="65" customWidth="1"/>
    <col min="3" max="3" width="26.140625" style="8" bestFit="1" customWidth="1"/>
    <col min="4" max="4" width="34" style="53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19" t="s">
        <v>0</v>
      </c>
      <c r="C2" s="119"/>
      <c r="D2" s="119"/>
      <c r="E2" s="119"/>
      <c r="F2" s="119"/>
      <c r="G2" s="10"/>
    </row>
    <row r="3" spans="1:12" ht="48.75" customHeight="1">
      <c r="A3" s="11"/>
      <c r="B3" s="120" t="s">
        <v>1</v>
      </c>
      <c r="C3" s="120"/>
      <c r="D3" s="120"/>
      <c r="E3" s="120"/>
      <c r="F3" s="120"/>
      <c r="G3" s="12"/>
    </row>
    <row r="4" spans="1:12" ht="20.25" customHeight="1">
      <c r="A4" s="11"/>
      <c r="B4" s="119" t="s">
        <v>2</v>
      </c>
      <c r="C4" s="119"/>
      <c r="D4" s="119"/>
      <c r="E4" s="119"/>
      <c r="F4" s="119"/>
      <c r="G4" s="13"/>
    </row>
    <row r="5" spans="1:12">
      <c r="A5" s="11"/>
      <c r="B5" s="119" t="s">
        <v>3</v>
      </c>
      <c r="C5" s="119"/>
      <c r="D5" s="119"/>
      <c r="E5" s="119"/>
      <c r="F5" s="119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ht="81" customHeight="1">
      <c r="A14" s="22"/>
      <c r="B14" s="23" t="s">
        <v>13</v>
      </c>
      <c r="C14" s="23" t="s">
        <v>14</v>
      </c>
      <c r="D14" s="24" t="s">
        <v>15</v>
      </c>
      <c r="E14" s="25" t="s">
        <v>16</v>
      </c>
      <c r="F14" s="26"/>
      <c r="G14" s="27"/>
      <c r="K14" s="28"/>
      <c r="L14" s="29"/>
    </row>
    <row r="15" spans="1:12" s="35" customFormat="1">
      <c r="A15" s="30"/>
      <c r="B15" s="31"/>
      <c r="C15" s="32" t="s">
        <v>17</v>
      </c>
      <c r="D15" s="24" t="s">
        <v>18</v>
      </c>
      <c r="E15" s="24" t="s">
        <v>18</v>
      </c>
      <c r="F15" s="33"/>
      <c r="G15" s="13"/>
      <c r="H15" s="34"/>
      <c r="K15" s="36"/>
      <c r="L15" s="37"/>
    </row>
    <row r="16" spans="1:12" s="35" customFormat="1">
      <c r="A16" s="30"/>
      <c r="B16" s="38" t="s">
        <v>19</v>
      </c>
      <c r="C16" s="39" t="s">
        <v>20</v>
      </c>
      <c r="D16" s="40">
        <v>14297.86</v>
      </c>
      <c r="E16" s="40"/>
      <c r="F16" s="41"/>
      <c r="G16" s="13"/>
      <c r="H16" s="34"/>
      <c r="K16" s="36"/>
      <c r="L16" s="37"/>
    </row>
    <row r="17" spans="1:12" s="35" customFormat="1">
      <c r="A17" s="30"/>
      <c r="B17" s="38" t="s">
        <v>21</v>
      </c>
      <c r="C17" s="39" t="s">
        <v>20</v>
      </c>
      <c r="D17" s="40">
        <v>14935.75</v>
      </c>
      <c r="E17" s="40"/>
      <c r="F17" s="41"/>
      <c r="G17" s="13"/>
      <c r="H17" s="34"/>
      <c r="K17" s="36"/>
      <c r="L17" s="37"/>
    </row>
    <row r="18" spans="1:12" s="35" customFormat="1">
      <c r="A18" s="30"/>
      <c r="B18" s="38" t="s">
        <v>22</v>
      </c>
      <c r="C18" s="39" t="s">
        <v>20</v>
      </c>
      <c r="D18" s="40">
        <v>5800</v>
      </c>
      <c r="E18" s="40"/>
      <c r="F18" s="41"/>
      <c r="G18" s="13"/>
      <c r="H18" s="34"/>
      <c r="K18" s="36"/>
      <c r="L18" s="37"/>
    </row>
    <row r="19" spans="1:12" s="35" customFormat="1">
      <c r="A19" s="30"/>
      <c r="B19" s="38" t="s">
        <v>23</v>
      </c>
      <c r="C19" s="39" t="s">
        <v>24</v>
      </c>
      <c r="D19" s="40">
        <v>150</v>
      </c>
      <c r="E19" s="40"/>
      <c r="F19" s="41"/>
      <c r="G19" s="13"/>
      <c r="H19" s="34"/>
      <c r="K19" s="36"/>
      <c r="L19" s="37"/>
    </row>
    <row r="20" spans="1:12" s="35" customFormat="1">
      <c r="A20" s="30"/>
      <c r="B20" s="38" t="s">
        <v>23</v>
      </c>
      <c r="C20" s="39" t="s">
        <v>25</v>
      </c>
      <c r="D20" s="40">
        <v>150</v>
      </c>
      <c r="E20" s="40"/>
      <c r="F20" s="41"/>
      <c r="G20" s="13"/>
      <c r="H20" s="34"/>
      <c r="K20" s="36"/>
      <c r="L20" s="37"/>
    </row>
    <row r="21" spans="1:12" s="35" customFormat="1">
      <c r="A21" s="30"/>
      <c r="B21" s="38" t="s">
        <v>26</v>
      </c>
      <c r="C21" s="39" t="s">
        <v>27</v>
      </c>
      <c r="D21" s="40">
        <v>1036</v>
      </c>
      <c r="E21" s="40"/>
      <c r="F21" s="41"/>
      <c r="G21" s="13"/>
      <c r="H21" s="34"/>
      <c r="K21" s="36"/>
      <c r="L21" s="37"/>
    </row>
    <row r="22" spans="1:12" s="35" customFormat="1">
      <c r="A22" s="30"/>
      <c r="B22" s="38" t="s">
        <v>28</v>
      </c>
      <c r="C22" s="39" t="s">
        <v>27</v>
      </c>
      <c r="D22" s="40">
        <v>2863.5</v>
      </c>
      <c r="E22" s="40"/>
      <c r="F22" s="41"/>
      <c r="G22" s="13"/>
      <c r="H22" s="34"/>
      <c r="K22" s="36"/>
      <c r="L22" s="37"/>
    </row>
    <row r="23" spans="1:12" s="35" customFormat="1">
      <c r="A23" s="30"/>
      <c r="B23" s="38" t="s">
        <v>29</v>
      </c>
      <c r="C23" s="39" t="s">
        <v>30</v>
      </c>
      <c r="D23" s="40">
        <v>8056</v>
      </c>
      <c r="E23" s="40"/>
      <c r="F23" s="41"/>
      <c r="G23" s="13"/>
      <c r="H23" s="34"/>
      <c r="K23" s="36"/>
      <c r="L23" s="37"/>
    </row>
    <row r="24" spans="1:12" s="35" customFormat="1">
      <c r="A24" s="30"/>
      <c r="B24" s="38" t="s">
        <v>31</v>
      </c>
      <c r="C24" s="39" t="s">
        <v>32</v>
      </c>
      <c r="D24" s="40">
        <v>6851.47</v>
      </c>
      <c r="E24" s="40"/>
      <c r="F24" s="41"/>
      <c r="G24" s="13"/>
      <c r="H24" s="34"/>
      <c r="K24" s="36"/>
      <c r="L24" s="37"/>
    </row>
    <row r="25" spans="1:12" s="35" customFormat="1">
      <c r="A25" s="30"/>
      <c r="B25" s="38" t="s">
        <v>31</v>
      </c>
      <c r="C25" s="39" t="s">
        <v>33</v>
      </c>
      <c r="D25" s="40">
        <v>1463.42</v>
      </c>
      <c r="E25" s="40"/>
      <c r="F25" s="41"/>
      <c r="G25" s="13"/>
      <c r="H25" s="34"/>
      <c r="K25" s="36"/>
      <c r="L25" s="37"/>
    </row>
    <row r="26" spans="1:12" s="35" customFormat="1">
      <c r="A26" s="30"/>
      <c r="B26" s="38" t="s">
        <v>34</v>
      </c>
      <c r="C26" s="39" t="s">
        <v>33</v>
      </c>
      <c r="D26" s="40">
        <v>1284</v>
      </c>
      <c r="E26" s="40"/>
      <c r="F26" s="41"/>
      <c r="G26" s="13"/>
      <c r="H26" s="34"/>
      <c r="K26" s="36"/>
      <c r="L26" s="37"/>
    </row>
    <row r="27" spans="1:12">
      <c r="A27" s="42"/>
      <c r="B27" s="43" t="s">
        <v>35</v>
      </c>
      <c r="C27" s="44"/>
      <c r="D27" s="45">
        <f>SUBTOTAL(109,D15:D26)</f>
        <v>56888</v>
      </c>
      <c r="E27" s="45">
        <f>SUBTOTAL(109,E15:E26)</f>
        <v>0</v>
      </c>
      <c r="F27" s="27"/>
      <c r="G27" s="42"/>
    </row>
    <row r="28" spans="1:12" s="35" customFormat="1">
      <c r="A28" s="46"/>
      <c r="B28" s="47"/>
      <c r="C28" s="48"/>
      <c r="D28" s="49"/>
      <c r="E28" s="46"/>
      <c r="F28" s="46"/>
      <c r="G28" s="46"/>
      <c r="H28" s="34"/>
    </row>
    <row r="29" spans="1:12" s="35" customFormat="1" ht="21" customHeight="1">
      <c r="A29" s="46"/>
      <c r="B29" s="47"/>
      <c r="C29" s="46"/>
      <c r="D29" s="46"/>
      <c r="E29" s="46"/>
      <c r="F29" s="46"/>
      <c r="G29" s="46"/>
      <c r="H29" s="34"/>
    </row>
    <row r="30" spans="1:12" s="35" customFormat="1">
      <c r="A30" s="46"/>
      <c r="B30" s="123" t="s">
        <v>36</v>
      </c>
      <c r="C30" s="124"/>
      <c r="D30" s="124"/>
      <c r="E30" s="124"/>
      <c r="F30" s="125"/>
      <c r="G30" s="46"/>
      <c r="H30" s="34"/>
    </row>
    <row r="31" spans="1:12">
      <c r="A31" s="42"/>
      <c r="B31" s="50" t="s">
        <v>37</v>
      </c>
      <c r="C31" s="50" t="s">
        <v>38</v>
      </c>
      <c r="D31" s="50" t="s">
        <v>39</v>
      </c>
      <c r="E31" s="50" t="s">
        <v>40</v>
      </c>
      <c r="F31" s="50" t="s">
        <v>41</v>
      </c>
      <c r="G31" s="42"/>
    </row>
    <row r="32" spans="1:12">
      <c r="A32" s="42"/>
      <c r="B32" s="51">
        <v>876.62</v>
      </c>
      <c r="C32" s="51">
        <v>16747.199999999997</v>
      </c>
      <c r="D32" s="51">
        <v>15764.729999999998</v>
      </c>
      <c r="E32" s="51">
        <v>1859.0900000000008</v>
      </c>
      <c r="F32" s="51">
        <v>11945.720000000001</v>
      </c>
      <c r="G32" s="42"/>
    </row>
    <row r="33" spans="1:12">
      <c r="A33" s="42"/>
      <c r="B33" s="52"/>
      <c r="C33" s="42"/>
      <c r="E33" s="42"/>
      <c r="F33" s="42"/>
      <c r="G33" s="42"/>
      <c r="H33" s="7">
        <f>B32+C32-D32</f>
        <v>1859.0899999999983</v>
      </c>
    </row>
    <row r="34" spans="1:12">
      <c r="A34" s="42"/>
      <c r="B34" s="53"/>
      <c r="C34" s="54" t="s">
        <v>42</v>
      </c>
      <c r="D34" s="54" t="s">
        <v>43</v>
      </c>
      <c r="E34" s="42"/>
      <c r="F34" s="42"/>
      <c r="G34" s="42"/>
    </row>
    <row r="35" spans="1:12">
      <c r="A35" s="42"/>
      <c r="B35" s="55" t="s">
        <v>44</v>
      </c>
      <c r="C35" s="56">
        <v>-44812.729839999993</v>
      </c>
      <c r="D35" s="56">
        <v>5555.7</v>
      </c>
      <c r="E35" s="42"/>
      <c r="F35" s="42"/>
      <c r="G35" s="42"/>
    </row>
    <row r="36" spans="1:12">
      <c r="A36" s="42"/>
      <c r="B36" s="57"/>
      <c r="C36" s="58"/>
      <c r="D36" s="58"/>
      <c r="E36" s="42"/>
      <c r="F36" s="42"/>
      <c r="G36" s="42"/>
    </row>
    <row r="37" spans="1:12">
      <c r="A37" s="59" t="s">
        <v>45</v>
      </c>
      <c r="B37" s="57"/>
      <c r="C37" s="58"/>
      <c r="D37" s="58"/>
      <c r="E37" s="42"/>
      <c r="F37" s="42"/>
      <c r="G37" s="42"/>
    </row>
    <row r="38" spans="1:12" ht="60.75" customHeight="1">
      <c r="A38" s="42"/>
      <c r="B38" s="116" t="s">
        <v>46</v>
      </c>
      <c r="C38" s="116"/>
      <c r="D38" s="116"/>
      <c r="E38" s="42"/>
      <c r="F38" s="42"/>
      <c r="G38" s="42"/>
    </row>
    <row r="39" spans="1:12">
      <c r="A39" s="42"/>
      <c r="B39" s="14"/>
      <c r="C39" s="11"/>
      <c r="E39" s="42"/>
      <c r="F39" s="42"/>
      <c r="G39" s="42"/>
    </row>
    <row r="40" spans="1:12">
      <c r="A40" s="42"/>
      <c r="B40" s="60" t="s">
        <v>47</v>
      </c>
      <c r="C40" s="61"/>
      <c r="E40" s="42"/>
      <c r="F40" s="42"/>
      <c r="G40" s="42"/>
    </row>
    <row r="41" spans="1:12" s="53" customFormat="1">
      <c r="A41" s="42"/>
      <c r="B41" s="14" t="s">
        <v>48</v>
      </c>
      <c r="C41" s="11"/>
      <c r="E41" s="42"/>
      <c r="F41" s="42"/>
      <c r="G41" s="42"/>
      <c r="H41" s="7"/>
      <c r="I41" s="8"/>
      <c r="J41" s="8"/>
      <c r="K41" s="8"/>
      <c r="L41" s="8"/>
    </row>
    <row r="42" spans="1:12" s="53" customFormat="1">
      <c r="A42" s="42"/>
      <c r="B42" s="14"/>
      <c r="C42" s="11"/>
      <c r="E42" s="42"/>
      <c r="F42" s="42"/>
      <c r="G42" s="42"/>
      <c r="H42" s="7"/>
      <c r="I42" s="8"/>
      <c r="J42" s="8"/>
      <c r="K42" s="8"/>
      <c r="L42" s="8"/>
    </row>
    <row r="43" spans="1:12" s="53" customFormat="1" ht="18.75" customHeight="1">
      <c r="A43" s="62" t="s">
        <v>49</v>
      </c>
      <c r="B43" s="14"/>
      <c r="C43" s="14"/>
      <c r="D43" s="14"/>
      <c r="E43" s="14"/>
      <c r="F43" s="14"/>
      <c r="G43" s="14"/>
      <c r="H43" s="7"/>
      <c r="I43" s="8"/>
      <c r="J43" s="8"/>
      <c r="K43" s="8"/>
      <c r="L43" s="8"/>
    </row>
    <row r="44" spans="1:12" s="53" customFormat="1">
      <c r="A44" s="14"/>
      <c r="B44" s="14"/>
      <c r="C44" s="14"/>
      <c r="D44" s="14"/>
      <c r="E44" s="14"/>
      <c r="F44" s="14"/>
      <c r="G44" s="14"/>
      <c r="H44" s="7"/>
      <c r="I44" s="8"/>
      <c r="J44" s="8"/>
      <c r="K44" s="8"/>
      <c r="L44" s="8"/>
    </row>
    <row r="45" spans="1:12" s="7" customFormat="1">
      <c r="A45" s="60" t="s">
        <v>50</v>
      </c>
      <c r="B45" s="42"/>
      <c r="C45" s="42"/>
      <c r="D45" s="53"/>
      <c r="E45" s="42"/>
      <c r="F45" s="42"/>
      <c r="G45" s="42"/>
      <c r="I45" s="8"/>
      <c r="J45" s="8"/>
      <c r="K45" s="8"/>
      <c r="L45" s="8"/>
    </row>
    <row r="46" spans="1:12" s="7" customFormat="1">
      <c r="A46" s="42"/>
      <c r="B46" s="63" t="s">
        <v>51</v>
      </c>
      <c r="C46" s="42"/>
      <c r="D46" s="53"/>
      <c r="E46" s="42"/>
      <c r="F46" s="42"/>
      <c r="G46" s="42"/>
      <c r="I46" s="8"/>
      <c r="J46" s="8"/>
      <c r="K46" s="8"/>
      <c r="L46" s="8"/>
    </row>
  </sheetData>
  <mergeCells count="6">
    <mergeCell ref="B38:D38"/>
    <mergeCell ref="B2:F2"/>
    <mergeCell ref="B3:F3"/>
    <mergeCell ref="B4:F4"/>
    <mergeCell ref="B5:F5"/>
    <mergeCell ref="B30:F30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dcterms:created xsi:type="dcterms:W3CDTF">2014-09-19T05:24:08Z</dcterms:created>
  <dcterms:modified xsi:type="dcterms:W3CDTF">2017-02-22T03:48:02Z</dcterms:modified>
</cp:coreProperties>
</file>