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2016 год" sheetId="4" r:id="rId1"/>
    <sheet name="2015 год" sheetId="3" r:id="rId2"/>
    <sheet name="2014 год" sheetId="2" r:id="rId3"/>
    <sheet name="2013 год" sheetId="1" r:id="rId4"/>
  </sheets>
  <definedNames>
    <definedName name="_xlnm.Print_Area" localSheetId="3">'2013 год'!$A$1:$G$64</definedName>
    <definedName name="_xlnm.Print_Area" localSheetId="2">'2014 год'!$A$1:$F$76</definedName>
    <definedName name="_xlnm.Print_Area" localSheetId="1">'2015 год'!$A$1:$F$78</definedName>
    <definedName name="_xlnm.Print_Area" localSheetId="0">'2016 год'!$A$1:$F$78</definedName>
  </definedNames>
  <calcPr calcId="124519"/>
</workbook>
</file>

<file path=xl/calcChain.xml><?xml version="1.0" encoding="utf-8"?>
<calcChain xmlns="http://schemas.openxmlformats.org/spreadsheetml/2006/main">
  <c r="D59" i="4"/>
  <c r="F63" s="1"/>
  <c r="C59"/>
  <c r="E63" i="3"/>
  <c r="D63"/>
  <c r="C59"/>
  <c r="C18"/>
  <c r="D63" i="4" l="1"/>
  <c r="E63" s="1"/>
  <c r="D59" i="3"/>
  <c r="F63" s="1"/>
  <c r="C18" i="2"/>
  <c r="C57"/>
  <c r="D57"/>
  <c r="D24"/>
  <c r="F61" l="1"/>
  <c r="H53" i="1"/>
  <c r="E47"/>
  <c r="F52" s="1"/>
  <c r="D47"/>
</calcChain>
</file>

<file path=xl/sharedStrings.xml><?xml version="1.0" encoding="utf-8"?>
<sst xmlns="http://schemas.openxmlformats.org/spreadsheetml/2006/main" count="315" uniqueCount="175">
  <si>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</si>
  <si>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</si>
  <si>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ул.Гражданская,д.14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</si>
  <si>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</si>
  <si>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</si>
  <si>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</si>
  <si>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</si>
  <si>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</si>
  <si>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</si>
  <si>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</si>
  <si>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</si>
  <si>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</si>
  <si>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</si>
  <si>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</si>
  <si>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</si>
  <si>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</si>
  <si>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</si>
  <si>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</si>
  <si>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</si>
  <si>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Ремонт системы г.в.с.</t>
  </si>
  <si>
    <t>февраль</t>
  </si>
  <si>
    <t>Ремонт водоотведения</t>
  </si>
  <si>
    <t>март</t>
  </si>
  <si>
    <t>Установка замков (2 шт.)</t>
  </si>
  <si>
    <t>Ремонт системы х.в.с.</t>
  </si>
  <si>
    <t>апрель</t>
  </si>
  <si>
    <t>Разборка грунта</t>
  </si>
  <si>
    <t>Замок</t>
  </si>
  <si>
    <t>оплата ПСД</t>
  </si>
  <si>
    <t>май</t>
  </si>
  <si>
    <t>Рассада для клумб</t>
  </si>
  <si>
    <t>июнь</t>
  </si>
  <si>
    <t>Асфальтирование отмостки</t>
  </si>
  <si>
    <t>Ремонт оконных переплетов</t>
  </si>
  <si>
    <t>Благоустройство</t>
  </si>
  <si>
    <t>июль</t>
  </si>
  <si>
    <t>Ремонт теплоснабжения</t>
  </si>
  <si>
    <t>Завоз песка</t>
  </si>
  <si>
    <t>Ремонт водосточной трубы</t>
  </si>
  <si>
    <t>август</t>
  </si>
  <si>
    <t>сентябрь</t>
  </si>
  <si>
    <t>Электромонтажные работы</t>
  </si>
  <si>
    <t>октябрь</t>
  </si>
  <si>
    <t>Оплата ПСД</t>
  </si>
  <si>
    <t>Установка шайб</t>
  </si>
  <si>
    <t>ноябрь</t>
  </si>
  <si>
    <t>декабрь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</si>
  <si>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</si>
  <si>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</si>
  <si>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</si>
  <si>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</si>
  <si>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</si>
  <si>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</si>
  <si>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</si>
  <si>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</si>
  <si>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</si>
  <si>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</si>
  <si>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</si>
  <si>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</si>
  <si>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</si>
  <si>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</si>
  <si>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</si>
  <si>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</si>
  <si>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</si>
  <si>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за 2014 г.</t>
  </si>
  <si>
    <t>Долг по оплате на 01.01.14г.</t>
  </si>
  <si>
    <t>Начислено за 2014 г.</t>
  </si>
  <si>
    <t>Оплачено за 2014 г.</t>
  </si>
  <si>
    <t>Долг по оплате 01.01.15г.</t>
  </si>
  <si>
    <t>*За период с 01.01.14г - 31.12.14г - ООО "БеловоСтройГарант" оказаны следующие виды услуг и работ согласно договра с собствениками МКД: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</si>
  <si>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</si>
  <si>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</si>
  <si>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</si>
  <si>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Обслуживание и уборка придомовой территории</t>
  </si>
  <si>
    <t>Работы выполнены в полном объеме</t>
  </si>
  <si>
    <t>перечень и периодичность работ согласно договра на оказание услуг</t>
  </si>
  <si>
    <t>Техническое обслуживание внутридомовых инженерных сетей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</si>
  <si>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</si>
  <si>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</si>
  <si>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</si>
  <si>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>Установка замков</t>
  </si>
  <si>
    <t>Замена запорной арматуры</t>
  </si>
  <si>
    <t>Установка ОПУ х.в.с.</t>
  </si>
  <si>
    <t>Капитальный ремонт 2014 г.,руб.</t>
  </si>
  <si>
    <t>Расходы в 2014 г.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</si>
  <si>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</si>
  <si>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</si>
  <si>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</si>
  <si>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</si>
  <si>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 xml:space="preserve">Ремонт поручней </t>
  </si>
  <si>
    <t xml:space="preserve">Ревизия </t>
  </si>
  <si>
    <t>Установка табличек</t>
  </si>
  <si>
    <t>Материалы</t>
  </si>
  <si>
    <t>Ремонт оконных переплётов</t>
  </si>
  <si>
    <t>Прочистка канализационных выпусков</t>
  </si>
  <si>
    <t>Прочистка вентиляции</t>
  </si>
  <si>
    <t>Подрезка деревьев</t>
  </si>
  <si>
    <t>Окраска малых форм</t>
  </si>
  <si>
    <t>Ремонт песочницы</t>
  </si>
  <si>
    <t>Установка заземления</t>
  </si>
  <si>
    <t>Тепловизионное обследование</t>
  </si>
  <si>
    <t>освещение подвала</t>
  </si>
  <si>
    <t>Покос травы</t>
  </si>
  <si>
    <t>Монтаж козырьков</t>
  </si>
  <si>
    <t>Установка летнего водопровода</t>
  </si>
  <si>
    <t>Ремонт оконного переплёта</t>
  </si>
  <si>
    <t>Ремонт водоотведения(кв.78,81,84)</t>
  </si>
  <si>
    <t>Рассада</t>
  </si>
  <si>
    <t>Ремонт теплоснабжения(кв.35)</t>
  </si>
  <si>
    <t>Ремонт системы х.в.с.,г.в.с. (кв.8,11,14)</t>
  </si>
  <si>
    <t>Ремонт водоотведения(кв.14)</t>
  </si>
  <si>
    <t>Ремонт водоотведения(кв.8,11)</t>
  </si>
  <si>
    <t>Ремонт системы х.в.с.,г.в.с. (кв.78)</t>
  </si>
  <si>
    <t>Ремонт швов</t>
  </si>
  <si>
    <t>Ремонт теплоснабжения(кв.1,4)</t>
  </si>
  <si>
    <t>Остаток ден-х ср-в на 01.01.15 г.</t>
  </si>
  <si>
    <t>Уборка подъезда</t>
  </si>
  <si>
    <t>Оплатат ПСД</t>
  </si>
  <si>
    <t>Ремонт продуха</t>
  </si>
  <si>
    <t>Ремонт системы х.в.с.(кв.38,41)</t>
  </si>
  <si>
    <t>Замена выключателя</t>
  </si>
  <si>
    <t>Подъездное освещение</t>
  </si>
  <si>
    <t>Установка фотореле</t>
  </si>
  <si>
    <t>Смена остекления</t>
  </si>
  <si>
    <t>Замена датчика движения</t>
  </si>
  <si>
    <t>Ремонт водоотведения (подвал)</t>
  </si>
  <si>
    <t>Ремонт летнего водопровода</t>
  </si>
  <si>
    <t>Долг по оплате на 01.01.15г.</t>
  </si>
  <si>
    <t>Начислено за 2015 г.</t>
  </si>
  <si>
    <t>Оплачено за 2015 г.</t>
  </si>
  <si>
    <t>Капитальный ремонт 2015 г.,руб.</t>
  </si>
  <si>
    <t>Исполнитель: гл.экономист Лебедева А.В.</t>
  </si>
  <si>
    <t>Расходы в 2015 г.</t>
  </si>
  <si>
    <t>Герметизация стыка (кв.70,73)</t>
  </si>
  <si>
    <t>за 2015 г.</t>
  </si>
  <si>
    <t>*За период с 01.01.15г - 31.12.15г - ООО "БеловоСтройГарант" оказаны следующие виды услуг и работ согласно договра с собствениками МКД:</t>
  </si>
  <si>
    <t>Остаток ден-х ср-в на 01.01.16 г.</t>
  </si>
  <si>
    <t>Долг по оплате 01.01.16г.</t>
  </si>
  <si>
    <t>Ремонт системы х.в.с. (подвал)</t>
  </si>
  <si>
    <t>Ремонт водоотведения (кв. 69, 72)</t>
  </si>
  <si>
    <t>Замена запорной арматуры (кв. 60)</t>
  </si>
  <si>
    <t>Очистка канализационной сети</t>
  </si>
  <si>
    <t>Навеска замка</t>
  </si>
  <si>
    <t>Ремонт продухов</t>
  </si>
  <si>
    <t>Замена запорной арматуры (подвал)</t>
  </si>
  <si>
    <t>Ремонт водоотведения (кв.24)</t>
  </si>
  <si>
    <t>Замена фотореле</t>
  </si>
  <si>
    <t>Прочистка вентиляции (кв.43)</t>
  </si>
  <si>
    <t>за 2016 г.</t>
  </si>
  <si>
    <t>*За период с 01.01.16г - 31.12.16г - ООО "БеловоСтройГарант" оказаны следующие виды услуг и работ согласно договра с собствениками МКД:</t>
  </si>
  <si>
    <t>Капитальный ремонт 2016 г.,руб.</t>
  </si>
  <si>
    <t>Долг по оплате на 01.01.16г.</t>
  </si>
  <si>
    <t>Начислено за 2016 г.</t>
  </si>
  <si>
    <t>Оплачено за 2016 г.</t>
  </si>
  <si>
    <t>Долг по оплате 01.01.17г.</t>
  </si>
  <si>
    <t>Расходы в 2016 г.</t>
  </si>
  <si>
    <t>Остаток ден-х ср-в на 01.01.17 г.</t>
  </si>
  <si>
    <t>Ремонт системы х.в.с. (кв.38)</t>
  </si>
  <si>
    <t>Замена запорной арматуры (кв.17)</t>
  </si>
  <si>
    <t>Герметизация шва (кв.13)</t>
  </si>
  <si>
    <t>Ремонт теплоснабжения (подвал)</t>
  </si>
  <si>
    <t>Установка замка, таблички</t>
  </si>
  <si>
    <t>Прокладка водопровода х и г.в.с.</t>
  </si>
  <si>
    <t>Спиливание деревьев</t>
  </si>
  <si>
    <t>Доставка,выгрузка песка</t>
  </si>
  <si>
    <t>Ремонт системы теплоснабжения кв.61</t>
  </si>
  <si>
    <t>Подвал ремонт системы г.в.с.</t>
  </si>
  <si>
    <t>Дезинсекция подвала</t>
  </si>
  <si>
    <t>Ремонт примыкания</t>
  </si>
  <si>
    <t>Ремонт системы теплоснабжения (подвал)</t>
  </si>
  <si>
    <t>Ремонт системы х. и г.в,водоотведения кв.37,40,43</t>
  </si>
  <si>
    <t>Ремонт системы х. и г.в.с. кв.85</t>
  </si>
  <si>
    <t>Ремонт системы теплоснабжения 1под.</t>
  </si>
  <si>
    <t>Ремонт межпанельных швов кв.29</t>
  </si>
  <si>
    <t>Ремонт оконного переплета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</si>
</sst>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0" fontId="16" fillId="0" borderId="0"/>
  </cellStyleXfs>
  <cellXfs count="129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4" fontId="4" fillId="0" borderId="1" xfId="0" applyNumberFormat="1" applyFont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left" wrapText="1"/>
    </xf>
    <xf numFmtId="4" fontId="9" fillId="2" borderId="5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5" xfId="0" applyNumberFormat="1" applyFont="1" applyFill="1" applyBorder="1" applyAlignment="1">
      <alignment horizontal="left" wrapText="1"/>
    </xf>
    <xf numFmtId="4" fontId="9" fillId="0" borderId="5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11" fillId="0" borderId="5" xfId="0" applyNumberFormat="1" applyFont="1" applyFill="1" applyBorder="1" applyAlignment="1">
      <alignment horizontal="center"/>
    </xf>
    <xf numFmtId="4" fontId="6" fillId="0" borderId="0" xfId="0" applyNumberFormat="1" applyFont="1"/>
    <xf numFmtId="0" fontId="9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/>
    </xf>
    <xf numFmtId="4" fontId="12" fillId="3" borderId="8" xfId="0" applyNumberFormat="1" applyFont="1" applyFill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 applyProtection="1">
      <alignment horizontal="center" wrapText="1"/>
      <protection hidden="1"/>
    </xf>
    <xf numFmtId="4" fontId="6" fillId="0" borderId="5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/>
    <xf numFmtId="4" fontId="14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15" fillId="0" borderId="0" xfId="0" applyNumberFormat="1" applyFont="1"/>
    <xf numFmtId="4" fontId="0" fillId="0" borderId="0" xfId="0" applyNumberFormat="1" applyFont="1" applyAlignment="1">
      <alignment horizontal="left" wrapText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4" borderId="14" xfId="0" applyNumberFormat="1" applyFont="1" applyFill="1" applyBorder="1" applyAlignment="1">
      <alignment horizontal="left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4" fontId="9" fillId="0" borderId="16" xfId="0" applyNumberFormat="1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10" fillId="0" borderId="0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center"/>
    </xf>
    <xf numFmtId="4" fontId="6" fillId="5" borderId="5" xfId="0" applyNumberFormat="1" applyFont="1" applyFill="1" applyBorder="1" applyAlignment="1">
      <alignment horizontal="center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8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13" fillId="0" borderId="0" xfId="0" applyNumberFormat="1" applyFont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" fontId="5" fillId="0" borderId="5" xfId="1" applyNumberFormat="1" applyFont="1" applyFill="1" applyBorder="1" applyAlignment="1" applyProtection="1">
      <alignment horizontal="center"/>
      <protection hidden="1"/>
    </xf>
    <xf numFmtId="4" fontId="3" fillId="0" borderId="0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left" vertical="center" wrapText="1"/>
    </xf>
    <xf numFmtId="4" fontId="18" fillId="0" borderId="0" xfId="0" applyNumberFormat="1" applyFont="1" applyAlignment="1" applyProtection="1">
      <alignment horizontal="left" wrapText="1"/>
      <protection hidden="1"/>
    </xf>
    <xf numFmtId="4" fontId="20" fillId="0" borderId="6" xfId="0" applyNumberFormat="1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4" fontId="21" fillId="5" borderId="5" xfId="0" applyNumberFormat="1" applyFont="1" applyFill="1" applyBorder="1" applyAlignment="1">
      <alignment horizontal="center"/>
    </xf>
    <xf numFmtId="4" fontId="18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>
      <alignment horizontal="center" wrapText="1"/>
    </xf>
    <xf numFmtId="4" fontId="19" fillId="0" borderId="0" xfId="0" applyNumberFormat="1" applyFont="1" applyAlignment="1" applyProtection="1">
      <alignment horizontal="left" wrapText="1"/>
      <protection hidden="1"/>
    </xf>
    <xf numFmtId="4" fontId="18" fillId="0" borderId="0" xfId="0" applyNumberFormat="1" applyFont="1" applyAlignment="1" applyProtection="1">
      <alignment horizontal="left" wrapText="1"/>
      <protection hidden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 applyProtection="1">
      <alignment horizontal="center" wrapText="1"/>
      <protection hidden="1"/>
    </xf>
    <xf numFmtId="0" fontId="9" fillId="0" borderId="5" xfId="0" applyFont="1" applyFill="1" applyBorder="1" applyAlignment="1" applyProtection="1">
      <alignment horizontal="center"/>
      <protection hidden="1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" formatCode="#,##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34998626667073579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Таблица42145" displayName="Таблица42145" ref="B17:D59" totalsRowCount="1" headerRowDxfId="46" dataDxfId="44" totalsRowDxfId="42" headerRowBorderDxfId="45" tableBorderDxfId="43">
  <autoFilter ref="B17:D58"/>
  <tableColumns count="3">
    <tableColumn id="1" name="Выполненные работы по ремонту  общего имущества МКД и прочие оказанные услуги" totalsRowLabel="Итог" dataDxfId="41" totalsRowDxfId="2"/>
    <tableColumn id="2" name="Стоимость всего:" totalsRowFunction="sum" dataDxfId="40" totalsRowDxfId="1"/>
    <tableColumn id="3" name="в т.ч. расходы со статьи КР" totalsRowFunction="sum" dataDxfId="39" totalsRowDxfId="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Таблица4214" displayName="Таблица4214" ref="B17:D59" totalsRowCount="1" headerRowDxfId="38" dataDxfId="36" totalsRowDxfId="34" headerRowBorderDxfId="37" tableBorderDxfId="35">
  <autoFilter ref="B17:D58"/>
  <tableColumns count="3">
    <tableColumn id="1" name="Выполненные работы по ремонту  общего имущества МКД и прочие оказанные услуги" totalsRowLabel="Итог" dataDxfId="33" totalsRowDxfId="32"/>
    <tableColumn id="2" name="Стоимость всего:" totalsRowFunction="sum" dataDxfId="31" totalsRowDxfId="30"/>
    <tableColumn id="3" name="в т.ч. расходы со статьи КР" totalsRowFunction="sum" dataDxfId="29" totalsRowDxfId="28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2" name="Таблица421" displayName="Таблица421" ref="B17:D57" totalsRowCount="1" headerRowDxfId="27" dataDxfId="25" totalsRowDxfId="23" headerRowBorderDxfId="26" tableBorderDxfId="24">
  <autoFilter ref="B17:D56"/>
  <tableColumns count="3">
    <tableColumn id="1" name="Выполненные работы по ремонту  общего имущества МКД и прочие оказанные услуги" totalsRowLabel="Итог" dataDxfId="22" totalsRowDxfId="21"/>
    <tableColumn id="2" name="Стоимость всего:" totalsRowFunction="sum" dataDxfId="20" totalsRowDxfId="19"/>
    <tableColumn id="3" name="в т.ч. расходы со статьи КР" totalsRowFunction="sum" dataDxfId="18" totalsRowDxfId="17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1" name="Таблица1478131421294665109110124125126127179" displayName="Таблица1478131421294665109110124125126127179" ref="B14:E47" totalsRowCount="1" headerRowDxfId="16" dataDxfId="14" totalsRowDxfId="12" headerRowBorderDxfId="15" tableBorderDxfId="13" totalsRowBorderDxfId="11">
  <autoFilter ref="B14:E46"/>
  <tableColumns count="4">
    <tableColumn id="1" name="Выполненные работы по ремонту  общего имущества МКД и прочие оказанные услуги" totalsRowLabel="Итог" dataDxfId="10" totalsRowDxfId="9"/>
    <tableColumn id="7" name="Месяц" dataDxfId="8" totalsRowDxfId="7"/>
    <tableColumn id="5" name="Стоимость всего:" totalsRowFunction="sum" dataDxfId="6" totalsRowDxfId="5"/>
    <tableColumn id="8" name="в т.ч. финансирование со статьи КР" totalsRowFunction="sum" dataDxfId="4" totalsRowDxfId="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9"/>
  <sheetViews>
    <sheetView tabSelected="1" view="pageBreakPreview" topLeftCell="A4" zoomScale="70" zoomScaleSheetLayoutView="70" workbookViewId="0">
      <selection activeCell="D22" sqref="D22"/>
    </sheetView>
  </sheetViews>
  <sheetFormatPr defaultRowHeight="18.75"/>
  <cols>
    <col min="1" max="1" width="5.42578125" style="64" customWidth="1"/>
    <col min="2" max="2" width="47.28515625" style="65" customWidth="1"/>
    <col min="3" max="3" width="26" style="8" customWidth="1"/>
    <col min="4" max="4" width="33.7109375" style="56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22" t="s">
        <v>0</v>
      </c>
      <c r="C2" s="122"/>
      <c r="D2" s="122"/>
      <c r="E2" s="122"/>
      <c r="F2" s="122"/>
      <c r="G2" s="10"/>
    </row>
    <row r="3" spans="1:11" ht="48.75" customHeight="1">
      <c r="A3" s="11"/>
      <c r="B3" s="123" t="s">
        <v>63</v>
      </c>
      <c r="C3" s="123"/>
      <c r="D3" s="123"/>
      <c r="E3" s="123"/>
      <c r="F3" s="123"/>
      <c r="G3" s="12"/>
    </row>
    <row r="4" spans="1:11" ht="20.25" customHeight="1">
      <c r="A4" s="11"/>
      <c r="B4" s="122" t="s">
        <v>2</v>
      </c>
      <c r="C4" s="122"/>
      <c r="D4" s="122"/>
      <c r="E4" s="122"/>
      <c r="F4" s="122"/>
      <c r="G4" s="13"/>
    </row>
    <row r="5" spans="1:11">
      <c r="A5" s="11"/>
      <c r="B5" s="122" t="s">
        <v>148</v>
      </c>
      <c r="C5" s="122"/>
      <c r="D5" s="122"/>
      <c r="E5" s="122"/>
      <c r="F5" s="122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67"/>
      <c r="C7" s="67"/>
      <c r="D7" s="67"/>
      <c r="E7" s="67"/>
      <c r="F7" s="67"/>
      <c r="G7" s="13"/>
    </row>
    <row r="8" spans="1:11">
      <c r="A8" s="11"/>
      <c r="B8" s="124" t="s">
        <v>149</v>
      </c>
      <c r="C8" s="124"/>
      <c r="D8" s="124"/>
      <c r="E8" s="124"/>
      <c r="F8" s="124"/>
      <c r="G8" s="13"/>
    </row>
    <row r="9" spans="1:11">
      <c r="A9" s="11"/>
      <c r="B9" s="124"/>
      <c r="C9" s="124"/>
      <c r="D9" s="124"/>
      <c r="E9" s="124"/>
      <c r="F9" s="124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2" t="s">
        <v>5</v>
      </c>
      <c r="B11" s="68" t="s">
        <v>70</v>
      </c>
      <c r="C11" s="69" t="s">
        <v>71</v>
      </c>
      <c r="D11" s="70" t="s">
        <v>72</v>
      </c>
      <c r="E11" s="26"/>
      <c r="F11" s="27"/>
      <c r="G11" s="7"/>
      <c r="H11" s="8"/>
      <c r="J11" s="28"/>
      <c r="K11" s="29"/>
    </row>
    <row r="12" spans="1:11" s="35" customFormat="1" ht="75">
      <c r="A12" s="30"/>
      <c r="B12" s="110" t="s">
        <v>116</v>
      </c>
      <c r="C12" s="111" t="s">
        <v>74</v>
      </c>
      <c r="D12" s="112" t="s">
        <v>75</v>
      </c>
      <c r="E12" s="109"/>
      <c r="F12" s="13"/>
      <c r="G12" s="34"/>
      <c r="J12" s="36"/>
      <c r="K12" s="37"/>
    </row>
    <row r="13" spans="1:11" s="76" customFormat="1" ht="75">
      <c r="A13" s="30"/>
      <c r="B13" s="71" t="s">
        <v>73</v>
      </c>
      <c r="C13" s="72" t="s">
        <v>74</v>
      </c>
      <c r="D13" s="73" t="s">
        <v>75</v>
      </c>
      <c r="E13" s="33"/>
      <c r="F13" s="74"/>
      <c r="G13" s="75"/>
      <c r="J13" s="77"/>
      <c r="K13" s="78"/>
    </row>
    <row r="14" spans="1:11" s="76" customFormat="1" ht="58.5" customHeight="1">
      <c r="A14" s="30"/>
      <c r="B14" s="79" t="s">
        <v>76</v>
      </c>
      <c r="C14" s="80" t="s">
        <v>74</v>
      </c>
      <c r="D14" s="81" t="s">
        <v>77</v>
      </c>
      <c r="E14" s="33"/>
      <c r="F14" s="74"/>
      <c r="G14" s="75"/>
      <c r="J14" s="77"/>
      <c r="K14" s="78"/>
    </row>
    <row r="15" spans="1:11" s="76" customFormat="1" ht="60" customHeight="1">
      <c r="A15" s="30"/>
      <c r="B15" s="82" t="s">
        <v>78</v>
      </c>
      <c r="C15" s="72" t="s">
        <v>74</v>
      </c>
      <c r="D15" s="72" t="s">
        <v>77</v>
      </c>
      <c r="E15" s="33"/>
      <c r="F15" s="74"/>
      <c r="G15" s="75"/>
      <c r="J15" s="77"/>
      <c r="K15" s="78"/>
    </row>
    <row r="16" spans="1:11" s="86" customFormat="1">
      <c r="A16" s="30"/>
      <c r="B16" s="83"/>
      <c r="C16" s="84"/>
      <c r="D16" s="84"/>
      <c r="E16" s="33"/>
      <c r="F16" s="13"/>
      <c r="G16" s="85"/>
      <c r="J16" s="87"/>
      <c r="K16" s="88"/>
    </row>
    <row r="17" spans="1:11" s="35" customFormat="1" ht="56.25">
      <c r="A17" s="30" t="s">
        <v>7</v>
      </c>
      <c r="B17" s="89" t="s">
        <v>13</v>
      </c>
      <c r="C17" s="89" t="s">
        <v>15</v>
      </c>
      <c r="D17" s="89" t="s">
        <v>79</v>
      </c>
      <c r="E17" s="33"/>
      <c r="F17" s="13"/>
      <c r="G17" s="34"/>
      <c r="J17" s="36"/>
      <c r="K17" s="37"/>
    </row>
    <row r="18" spans="1:11" s="35" customFormat="1">
      <c r="A18" s="30"/>
      <c r="B18" s="113" t="s">
        <v>157</v>
      </c>
      <c r="C18" s="90">
        <v>3451.75</v>
      </c>
      <c r="D18" s="91"/>
      <c r="E18" s="33"/>
      <c r="F18" s="13"/>
      <c r="G18" s="34"/>
      <c r="J18" s="36"/>
      <c r="K18" s="37"/>
    </row>
    <row r="19" spans="1:11" s="35" customFormat="1">
      <c r="A19" s="30"/>
      <c r="B19" s="92" t="s">
        <v>158</v>
      </c>
      <c r="C19" s="39">
        <v>2425.9</v>
      </c>
      <c r="D19" s="91"/>
      <c r="E19" s="33"/>
      <c r="F19" s="13"/>
      <c r="G19" s="34"/>
      <c r="J19" s="36"/>
      <c r="K19" s="37"/>
    </row>
    <row r="20" spans="1:11" s="35" customFormat="1">
      <c r="A20" s="30"/>
      <c r="B20" s="38" t="s">
        <v>159</v>
      </c>
      <c r="C20" s="39">
        <v>406</v>
      </c>
      <c r="D20" s="40"/>
      <c r="E20" s="42"/>
      <c r="F20" s="13"/>
      <c r="G20" s="34"/>
      <c r="J20" s="36"/>
      <c r="K20" s="37"/>
    </row>
    <row r="21" spans="1:11" s="35" customFormat="1">
      <c r="A21" s="30"/>
      <c r="B21" s="38" t="s">
        <v>160</v>
      </c>
      <c r="C21" s="39">
        <v>73457.850000000006</v>
      </c>
      <c r="D21" s="40"/>
      <c r="E21" s="42"/>
      <c r="F21" s="13"/>
      <c r="G21" s="34"/>
      <c r="J21" s="36"/>
      <c r="K21" s="37"/>
    </row>
    <row r="22" spans="1:11" s="35" customFormat="1">
      <c r="A22" s="30"/>
      <c r="B22" s="38" t="s">
        <v>33</v>
      </c>
      <c r="C22" s="90">
        <v>286.60000000000002</v>
      </c>
      <c r="D22" s="91">
        <v>118.99</v>
      </c>
      <c r="E22" s="42"/>
      <c r="F22" s="13"/>
      <c r="G22" s="34"/>
      <c r="J22" s="36"/>
      <c r="K22" s="37"/>
    </row>
    <row r="23" spans="1:11" s="35" customFormat="1">
      <c r="A23" s="30"/>
      <c r="B23" s="38" t="s">
        <v>161</v>
      </c>
      <c r="C23" s="90">
        <v>288</v>
      </c>
      <c r="D23" s="91"/>
      <c r="E23" s="42"/>
      <c r="F23" s="13"/>
      <c r="G23" s="34"/>
      <c r="J23" s="36"/>
      <c r="K23" s="37"/>
    </row>
    <row r="24" spans="1:11" s="35" customFormat="1" ht="20.25" customHeight="1">
      <c r="A24" s="30"/>
      <c r="B24" s="38" t="s">
        <v>41</v>
      </c>
      <c r="C24" s="39">
        <v>248582.36</v>
      </c>
      <c r="D24" s="40">
        <v>139.28</v>
      </c>
      <c r="E24" s="42"/>
      <c r="F24" s="13"/>
      <c r="G24" s="34"/>
      <c r="J24" s="36"/>
      <c r="K24" s="37"/>
    </row>
    <row r="25" spans="1:11" s="35" customFormat="1" ht="19.5" customHeight="1">
      <c r="A25" s="30"/>
      <c r="B25" s="38" t="s">
        <v>144</v>
      </c>
      <c r="C25" s="90">
        <v>2406.6</v>
      </c>
      <c r="D25" s="91"/>
      <c r="E25" s="33"/>
      <c r="F25" s="13"/>
      <c r="G25" s="34"/>
      <c r="J25" s="36"/>
      <c r="K25" s="37"/>
    </row>
    <row r="26" spans="1:11" s="35" customFormat="1">
      <c r="A26" s="30"/>
      <c r="B26" s="92" t="s">
        <v>162</v>
      </c>
      <c r="C26" s="39">
        <v>3950</v>
      </c>
      <c r="D26" s="40">
        <v>82.59</v>
      </c>
      <c r="E26" s="42"/>
      <c r="F26" s="13"/>
      <c r="G26" s="34"/>
      <c r="J26" s="36"/>
      <c r="K26" s="37"/>
    </row>
    <row r="27" spans="1:11" s="35" customFormat="1">
      <c r="A27" s="30"/>
      <c r="B27" s="38" t="s">
        <v>163</v>
      </c>
      <c r="C27" s="39">
        <v>902</v>
      </c>
      <c r="D27" s="115"/>
      <c r="E27" s="33"/>
      <c r="F27" s="13"/>
      <c r="G27" s="34"/>
      <c r="J27" s="36"/>
      <c r="K27" s="37"/>
    </row>
    <row r="28" spans="1:11" s="35" customFormat="1">
      <c r="A28" s="30"/>
      <c r="B28" s="92" t="s">
        <v>164</v>
      </c>
      <c r="C28" s="39">
        <v>1400</v>
      </c>
      <c r="D28" s="40"/>
      <c r="E28" s="33"/>
      <c r="F28" s="13"/>
      <c r="G28" s="34"/>
      <c r="J28" s="36"/>
      <c r="K28" s="37"/>
    </row>
    <row r="29" spans="1:11" s="35" customFormat="1" ht="20.25" customHeight="1">
      <c r="A29" s="30"/>
      <c r="B29" s="38" t="s">
        <v>165</v>
      </c>
      <c r="C29" s="39">
        <v>3211.6</v>
      </c>
      <c r="D29" s="40">
        <v>154.32</v>
      </c>
      <c r="E29" s="42"/>
      <c r="F29" s="13"/>
      <c r="G29" s="34"/>
      <c r="J29" s="36"/>
      <c r="K29" s="37"/>
    </row>
    <row r="30" spans="1:11" s="35" customFormat="1">
      <c r="A30" s="30"/>
      <c r="B30" s="92" t="s">
        <v>166</v>
      </c>
      <c r="C30" s="39">
        <v>3056.3</v>
      </c>
      <c r="D30" s="40"/>
      <c r="E30" s="42"/>
      <c r="F30" s="13"/>
      <c r="G30" s="34"/>
      <c r="J30" s="36"/>
      <c r="K30" s="37"/>
    </row>
    <row r="31" spans="1:11" s="35" customFormat="1" ht="19.5" customHeight="1">
      <c r="A31" s="30"/>
      <c r="B31" s="38" t="s">
        <v>144</v>
      </c>
      <c r="C31" s="39">
        <v>1062.4000000000001</v>
      </c>
      <c r="D31" s="40">
        <v>148.21</v>
      </c>
      <c r="E31" s="42"/>
      <c r="F31" s="13"/>
      <c r="G31" s="34"/>
      <c r="J31" s="36"/>
      <c r="K31" s="37"/>
    </row>
    <row r="32" spans="1:11" s="35" customFormat="1">
      <c r="A32" s="30"/>
      <c r="B32" s="92" t="s">
        <v>102</v>
      </c>
      <c r="C32" s="39">
        <v>2811.33</v>
      </c>
      <c r="D32" s="40"/>
      <c r="E32" s="42"/>
      <c r="F32" s="13"/>
      <c r="G32" s="34"/>
      <c r="J32" s="36"/>
      <c r="K32" s="37"/>
    </row>
    <row r="33" spans="1:11" s="35" customFormat="1">
      <c r="A33" s="30"/>
      <c r="B33" s="38" t="s">
        <v>167</v>
      </c>
      <c r="C33" s="39">
        <v>9786</v>
      </c>
      <c r="D33" s="40">
        <v>153.12</v>
      </c>
      <c r="E33" s="42"/>
      <c r="F33" s="13"/>
      <c r="G33" s="34"/>
      <c r="J33" s="36"/>
      <c r="K33" s="37"/>
    </row>
    <row r="34" spans="1:11" s="35" customFormat="1">
      <c r="A34" s="30"/>
      <c r="B34" s="92" t="s">
        <v>168</v>
      </c>
      <c r="C34" s="39">
        <v>310</v>
      </c>
      <c r="D34" s="40"/>
      <c r="E34" s="42"/>
      <c r="F34" s="13"/>
      <c r="G34" s="34"/>
      <c r="J34" s="36"/>
      <c r="K34" s="37"/>
    </row>
    <row r="35" spans="1:11" s="35" customFormat="1" ht="37.5">
      <c r="A35" s="30"/>
      <c r="B35" s="92" t="s">
        <v>169</v>
      </c>
      <c r="C35" s="39">
        <v>43699.91</v>
      </c>
      <c r="D35" s="40">
        <v>206.2</v>
      </c>
      <c r="E35" s="42"/>
      <c r="F35" s="13"/>
      <c r="G35" s="34"/>
      <c r="J35" s="36"/>
      <c r="K35" s="37"/>
    </row>
    <row r="36" spans="1:11" s="35" customFormat="1" ht="20.25" customHeight="1">
      <c r="A36" s="30"/>
      <c r="B36" s="38" t="s">
        <v>144</v>
      </c>
      <c r="C36" s="39">
        <v>6554.42</v>
      </c>
      <c r="D36" s="40"/>
      <c r="E36" s="42"/>
      <c r="F36" s="13"/>
      <c r="G36" s="34"/>
      <c r="J36" s="36"/>
      <c r="K36" s="37"/>
    </row>
    <row r="37" spans="1:11" s="35" customFormat="1" ht="42" customHeight="1">
      <c r="A37" s="30"/>
      <c r="B37" s="38" t="s">
        <v>170</v>
      </c>
      <c r="C37" s="39">
        <v>13134.48</v>
      </c>
      <c r="D37" s="40">
        <v>161.94999999999999</v>
      </c>
      <c r="E37" s="42"/>
      <c r="F37" s="13"/>
      <c r="G37" s="34"/>
      <c r="J37" s="36"/>
      <c r="K37" s="37"/>
    </row>
    <row r="38" spans="1:11" s="35" customFormat="1" ht="20.25" customHeight="1">
      <c r="A38" s="30"/>
      <c r="B38" s="38" t="s">
        <v>171</v>
      </c>
      <c r="C38" s="39">
        <v>1589.8</v>
      </c>
      <c r="D38" s="40"/>
      <c r="E38" s="42"/>
      <c r="F38" s="13"/>
      <c r="G38" s="34"/>
      <c r="J38" s="36"/>
      <c r="K38" s="37"/>
    </row>
    <row r="39" spans="1:11" s="35" customFormat="1" ht="20.25" customHeight="1">
      <c r="A39" s="30"/>
      <c r="B39" s="38" t="s">
        <v>172</v>
      </c>
      <c r="C39" s="39">
        <v>445.79</v>
      </c>
      <c r="D39" s="40"/>
      <c r="E39" s="42"/>
      <c r="F39" s="13"/>
      <c r="G39" s="34"/>
      <c r="J39" s="36"/>
      <c r="K39" s="37"/>
    </row>
    <row r="40" spans="1:11" s="35" customFormat="1" ht="20.25" customHeight="1">
      <c r="A40" s="30"/>
      <c r="B40" s="92" t="s">
        <v>173</v>
      </c>
      <c r="C40" s="39">
        <v>3082.87</v>
      </c>
      <c r="D40" s="40"/>
      <c r="E40" s="42"/>
      <c r="F40" s="13"/>
      <c r="G40" s="34"/>
      <c r="J40" s="36"/>
      <c r="K40" s="37"/>
    </row>
    <row r="41" spans="1:11" s="35" customFormat="1" ht="20.25" customHeight="1">
      <c r="A41" s="30"/>
      <c r="B41" s="38" t="s">
        <v>174</v>
      </c>
      <c r="C41" s="39">
        <v>160.5</v>
      </c>
      <c r="D41" s="40">
        <v>668.54</v>
      </c>
      <c r="E41" s="42"/>
      <c r="F41" s="13"/>
      <c r="G41" s="34"/>
      <c r="J41" s="36"/>
      <c r="K41" s="37"/>
    </row>
    <row r="42" spans="1:11" s="35" customFormat="1" ht="20.25" hidden="1" customHeight="1">
      <c r="A42" s="30"/>
      <c r="B42" s="38"/>
      <c r="C42" s="39"/>
      <c r="D42" s="40"/>
      <c r="E42" s="42"/>
      <c r="F42" s="13"/>
      <c r="G42" s="34"/>
      <c r="J42" s="36"/>
      <c r="K42" s="37"/>
    </row>
    <row r="43" spans="1:11" s="35" customFormat="1" ht="20.25" hidden="1" customHeight="1">
      <c r="A43" s="30"/>
      <c r="B43" s="38"/>
      <c r="C43" s="39"/>
      <c r="D43" s="40"/>
      <c r="E43" s="42"/>
      <c r="F43" s="13"/>
      <c r="G43" s="34"/>
      <c r="J43" s="36"/>
      <c r="K43" s="37"/>
    </row>
    <row r="44" spans="1:11" s="35" customFormat="1" ht="20.25" hidden="1" customHeight="1">
      <c r="A44" s="30"/>
      <c r="B44" s="38"/>
      <c r="C44" s="39"/>
      <c r="D44" s="40"/>
      <c r="E44" s="42"/>
      <c r="F44" s="13"/>
      <c r="G44" s="34"/>
      <c r="J44" s="36"/>
      <c r="K44" s="37"/>
    </row>
    <row r="45" spans="1:11" s="35" customFormat="1" ht="20.25" hidden="1" customHeight="1">
      <c r="A45" s="30"/>
      <c r="B45" s="38"/>
      <c r="C45" s="39"/>
      <c r="D45" s="40"/>
      <c r="E45" s="42"/>
      <c r="F45" s="13"/>
      <c r="G45" s="34"/>
      <c r="J45" s="36"/>
      <c r="K45" s="37"/>
    </row>
    <row r="46" spans="1:11" s="35" customFormat="1" ht="20.25" hidden="1" customHeight="1">
      <c r="A46" s="30"/>
      <c r="B46" s="38"/>
      <c r="C46" s="39"/>
      <c r="D46" s="40"/>
      <c r="E46" s="42"/>
      <c r="F46" s="13"/>
      <c r="G46" s="34"/>
      <c r="J46" s="36"/>
      <c r="K46" s="37"/>
    </row>
    <row r="47" spans="1:11" s="35" customFormat="1" ht="20.25" hidden="1" customHeight="1">
      <c r="A47" s="30"/>
      <c r="B47" s="38"/>
      <c r="C47" s="39"/>
      <c r="D47" s="40"/>
      <c r="E47" s="42"/>
      <c r="F47" s="13"/>
      <c r="G47" s="34"/>
      <c r="J47" s="36"/>
      <c r="K47" s="37"/>
    </row>
    <row r="48" spans="1:11" s="35" customFormat="1" ht="20.25" hidden="1" customHeight="1">
      <c r="A48" s="30"/>
      <c r="B48" s="38"/>
      <c r="C48" s="39"/>
      <c r="D48" s="40"/>
      <c r="E48" s="42"/>
      <c r="F48" s="13"/>
      <c r="G48" s="34"/>
      <c r="J48" s="36"/>
      <c r="K48" s="37"/>
    </row>
    <row r="49" spans="1:11" s="35" customFormat="1" ht="20.25" hidden="1" customHeight="1">
      <c r="A49" s="30"/>
      <c r="B49" s="92"/>
      <c r="C49" s="39"/>
      <c r="D49" s="40"/>
      <c r="E49" s="42"/>
      <c r="F49" s="13"/>
      <c r="G49" s="34"/>
      <c r="J49" s="36"/>
      <c r="K49" s="37"/>
    </row>
    <row r="50" spans="1:11" s="35" customFormat="1" ht="20.25" hidden="1" customHeight="1">
      <c r="A50" s="30"/>
      <c r="B50" s="92"/>
      <c r="C50" s="39"/>
      <c r="D50" s="40"/>
      <c r="E50" s="42"/>
      <c r="F50" s="13"/>
      <c r="G50" s="34"/>
      <c r="J50" s="36"/>
      <c r="K50" s="37"/>
    </row>
    <row r="51" spans="1:11" s="35" customFormat="1" hidden="1">
      <c r="A51" s="30"/>
      <c r="B51" s="38"/>
      <c r="C51" s="39"/>
      <c r="D51" s="40"/>
      <c r="E51" s="42"/>
      <c r="F51" s="13"/>
      <c r="G51" s="34"/>
      <c r="J51" s="36"/>
      <c r="K51" s="37"/>
    </row>
    <row r="52" spans="1:11" s="35" customFormat="1" ht="18.75" hidden="1" customHeight="1">
      <c r="A52" s="30"/>
      <c r="B52" s="38"/>
      <c r="C52" s="39"/>
      <c r="D52" s="40"/>
      <c r="E52" s="42"/>
      <c r="F52" s="13"/>
      <c r="G52" s="34"/>
      <c r="J52" s="36"/>
      <c r="K52" s="37"/>
    </row>
    <row r="53" spans="1:11" s="35" customFormat="1" hidden="1">
      <c r="A53" s="30"/>
      <c r="B53" s="92"/>
      <c r="C53" s="39"/>
      <c r="D53" s="40"/>
      <c r="E53" s="42"/>
      <c r="F53" s="13"/>
      <c r="G53" s="34"/>
      <c r="J53" s="36"/>
      <c r="K53" s="37"/>
    </row>
    <row r="54" spans="1:11" s="35" customFormat="1" hidden="1">
      <c r="A54" s="30"/>
      <c r="B54" s="92"/>
      <c r="C54" s="39"/>
      <c r="D54" s="40"/>
      <c r="E54" s="42"/>
      <c r="F54" s="13"/>
      <c r="G54" s="34"/>
      <c r="J54" s="36"/>
      <c r="K54" s="37"/>
    </row>
    <row r="55" spans="1:11" s="35" customFormat="1" hidden="1">
      <c r="A55" s="30"/>
      <c r="B55" s="92"/>
      <c r="C55" s="39"/>
      <c r="D55" s="40"/>
      <c r="E55" s="42"/>
      <c r="F55" s="13"/>
      <c r="G55" s="34"/>
      <c r="J55" s="36"/>
      <c r="K55" s="37"/>
    </row>
    <row r="56" spans="1:11" s="35" customFormat="1" hidden="1">
      <c r="A56" s="30"/>
      <c r="B56" s="92"/>
      <c r="C56" s="39"/>
      <c r="D56" s="40"/>
      <c r="E56" s="42"/>
      <c r="F56" s="13"/>
      <c r="G56" s="34"/>
      <c r="J56" s="36"/>
      <c r="K56" s="37"/>
    </row>
    <row r="57" spans="1:11" s="35" customFormat="1" hidden="1">
      <c r="A57" s="30"/>
      <c r="B57" s="38"/>
      <c r="C57" s="108"/>
      <c r="D57" s="40"/>
      <c r="E57" s="42"/>
      <c r="F57" s="13"/>
      <c r="G57" s="34"/>
      <c r="J57" s="36"/>
      <c r="K57" s="37"/>
    </row>
    <row r="58" spans="1:11" s="35" customFormat="1" hidden="1">
      <c r="A58" s="30"/>
      <c r="B58" s="38"/>
      <c r="C58" s="108"/>
      <c r="D58" s="40"/>
      <c r="E58" s="42"/>
      <c r="F58" s="13"/>
      <c r="G58" s="34"/>
      <c r="J58" s="36"/>
      <c r="K58" s="37"/>
    </row>
    <row r="59" spans="1:11" s="35" customFormat="1">
      <c r="A59" s="30"/>
      <c r="B59" s="116" t="s">
        <v>47</v>
      </c>
      <c r="C59" s="117">
        <f>SUBTOTAL(109,[Стоимость всего:])</f>
        <v>426462.4599999999</v>
      </c>
      <c r="D59" s="117">
        <f>SUBTOTAL(109,[в т.ч. расходы со статьи КР])</f>
        <v>1833.2</v>
      </c>
      <c r="E59" s="42"/>
      <c r="F59" s="13"/>
      <c r="G59" s="34"/>
      <c r="J59" s="36"/>
      <c r="K59" s="37"/>
    </row>
    <row r="60" spans="1:11" s="35" customFormat="1">
      <c r="A60" s="30"/>
      <c r="B60" s="50"/>
      <c r="C60" s="49"/>
      <c r="D60" s="49"/>
      <c r="E60" s="42"/>
      <c r="F60" s="13"/>
      <c r="G60" s="34"/>
      <c r="J60" s="36"/>
      <c r="K60" s="37"/>
    </row>
    <row r="61" spans="1:11" s="35" customFormat="1">
      <c r="A61" s="30"/>
      <c r="B61" s="125" t="s">
        <v>150</v>
      </c>
      <c r="C61" s="125"/>
      <c r="D61" s="125"/>
      <c r="E61" s="125"/>
      <c r="F61" s="125"/>
      <c r="G61" s="34"/>
      <c r="J61" s="36"/>
      <c r="K61" s="37"/>
    </row>
    <row r="62" spans="1:11" s="35" customFormat="1" ht="37.5">
      <c r="A62" s="30"/>
      <c r="B62" s="66" t="s">
        <v>151</v>
      </c>
      <c r="C62" s="66" t="s">
        <v>152</v>
      </c>
      <c r="D62" s="66" t="s">
        <v>153</v>
      </c>
      <c r="E62" s="66" t="s">
        <v>154</v>
      </c>
      <c r="F62" s="66" t="s">
        <v>155</v>
      </c>
      <c r="G62" s="34"/>
      <c r="I62" s="42"/>
      <c r="J62" s="13"/>
      <c r="K62" s="37"/>
    </row>
    <row r="63" spans="1:11" s="35" customFormat="1">
      <c r="A63" s="30"/>
      <c r="B63" s="54">
        <v>6763.7699999999986</v>
      </c>
      <c r="C63" s="54">
        <v>0</v>
      </c>
      <c r="D63" s="54">
        <f>Таблица42145[[#Totals],[в т.ч. расходы со статьи КР]]</f>
        <v>1833.2</v>
      </c>
      <c r="E63" s="54">
        <f>B63+C63-D63</f>
        <v>4930.5699999999988</v>
      </c>
      <c r="F63" s="54">
        <f>Таблица42145[[#Totals],[в т.ч. расходы со статьи КР]]</f>
        <v>1833.2</v>
      </c>
      <c r="G63" s="34"/>
      <c r="I63" s="107"/>
      <c r="J63" s="107"/>
      <c r="K63" s="37"/>
    </row>
    <row r="64" spans="1:11" s="35" customFormat="1">
      <c r="A64" s="30"/>
      <c r="B64" s="55"/>
      <c r="C64" s="44"/>
      <c r="D64" s="56"/>
      <c r="E64" s="42"/>
      <c r="F64" s="13"/>
      <c r="G64" s="34"/>
      <c r="J64" s="36"/>
      <c r="K64" s="37"/>
    </row>
    <row r="65" spans="1:12" s="35" customFormat="1">
      <c r="A65" s="30"/>
      <c r="B65" s="56"/>
      <c r="C65" s="57" t="s">
        <v>54</v>
      </c>
      <c r="D65" s="57" t="s">
        <v>55</v>
      </c>
      <c r="G65" s="34"/>
      <c r="J65" s="36"/>
      <c r="K65" s="37"/>
    </row>
    <row r="66" spans="1:12" s="35" customFormat="1">
      <c r="A66" s="49"/>
      <c r="B66" s="95" t="s">
        <v>156</v>
      </c>
      <c r="C66" s="96">
        <v>10299.062759999924</v>
      </c>
      <c r="D66" s="96">
        <v>0</v>
      </c>
      <c r="G66" s="49"/>
      <c r="H66" s="34"/>
    </row>
    <row r="67" spans="1:12" s="35" customFormat="1" ht="30" customHeight="1">
      <c r="A67" s="49"/>
      <c r="B67" s="8"/>
      <c r="C67" s="8"/>
      <c r="D67" s="8"/>
      <c r="G67" s="49"/>
      <c r="H67" s="34"/>
    </row>
    <row r="68" spans="1:12" s="35" customFormat="1" hidden="1">
      <c r="A68" s="49"/>
      <c r="B68" s="97"/>
      <c r="C68" s="97"/>
      <c r="D68" s="97"/>
      <c r="G68" s="49"/>
      <c r="H68" s="34"/>
    </row>
    <row r="69" spans="1:12" s="99" customFormat="1" ht="48.75" customHeight="1">
      <c r="A69" s="98"/>
      <c r="B69" s="119" t="s">
        <v>57</v>
      </c>
      <c r="C69" s="119"/>
      <c r="D69" s="119"/>
      <c r="G69" s="98"/>
      <c r="H69" s="100"/>
    </row>
    <row r="70" spans="1:12">
      <c r="A70" s="44"/>
      <c r="B70" s="8"/>
      <c r="C70" s="61"/>
      <c r="G70" s="44"/>
    </row>
    <row r="71" spans="1:12" s="97" customFormat="1">
      <c r="A71" s="101"/>
      <c r="B71" s="56"/>
      <c r="C71" s="11"/>
      <c r="D71" s="56"/>
      <c r="E71" s="101"/>
      <c r="F71" s="101"/>
      <c r="G71" s="101"/>
      <c r="H71" s="102"/>
    </row>
    <row r="72" spans="1:12">
      <c r="A72" s="60" t="s">
        <v>131</v>
      </c>
      <c r="B72" s="118"/>
      <c r="C72" s="118"/>
      <c r="D72" s="104" t="s">
        <v>85</v>
      </c>
      <c r="F72" s="44"/>
      <c r="G72" s="44"/>
    </row>
    <row r="73" spans="1:12" s="56" customFormat="1">
      <c r="A73" s="16" t="s">
        <v>59</v>
      </c>
      <c r="B73" s="118"/>
      <c r="C73" s="118"/>
      <c r="D73" s="44" t="s">
        <v>86</v>
      </c>
      <c r="F73" s="44"/>
      <c r="G73" s="44"/>
      <c r="H73" s="7"/>
      <c r="I73" s="8"/>
      <c r="J73" s="8"/>
      <c r="K73" s="8"/>
      <c r="L73" s="8"/>
    </row>
    <row r="74" spans="1:12" s="56" customFormat="1">
      <c r="A74" s="44"/>
      <c r="B74" s="65"/>
      <c r="C74" s="8"/>
      <c r="E74" s="44"/>
      <c r="F74" s="44"/>
      <c r="G74" s="44"/>
      <c r="H74" s="7"/>
      <c r="I74" s="8"/>
      <c r="J74" s="8"/>
      <c r="K74" s="8"/>
      <c r="L74" s="8"/>
    </row>
    <row r="75" spans="1:12" s="56" customFormat="1" ht="18.75" customHeight="1">
      <c r="A75" s="120" t="s">
        <v>87</v>
      </c>
      <c r="B75" s="120"/>
      <c r="C75" s="120"/>
      <c r="D75" s="120"/>
      <c r="E75" s="120"/>
      <c r="F75" s="120"/>
      <c r="G75" s="105"/>
      <c r="H75" s="7"/>
      <c r="I75" s="8"/>
      <c r="J75" s="8"/>
      <c r="K75" s="8"/>
      <c r="L75" s="8"/>
    </row>
    <row r="76" spans="1:12" s="56" customFormat="1" ht="38.25" customHeight="1">
      <c r="A76" s="120"/>
      <c r="B76" s="120"/>
      <c r="C76" s="120"/>
      <c r="D76" s="120"/>
      <c r="E76" s="120"/>
      <c r="F76" s="120"/>
      <c r="G76" s="105"/>
      <c r="H76" s="7"/>
      <c r="I76" s="8"/>
      <c r="J76" s="8"/>
      <c r="K76" s="8"/>
      <c r="L76" s="8"/>
    </row>
    <row r="77" spans="1:12" ht="15" customHeight="1">
      <c r="A77" s="121" t="s">
        <v>88</v>
      </c>
      <c r="B77" s="121"/>
      <c r="C77" s="121"/>
      <c r="D77" s="121"/>
      <c r="E77" s="121"/>
      <c r="F77" s="121"/>
      <c r="G77" s="106"/>
    </row>
    <row r="78" spans="1:12" ht="42" customHeight="1">
      <c r="A78" s="121"/>
      <c r="B78" s="121"/>
      <c r="C78" s="121"/>
      <c r="D78" s="121"/>
      <c r="E78" s="121"/>
      <c r="F78" s="121"/>
      <c r="G78" s="106"/>
    </row>
    <row r="79" spans="1:12" s="64" customFormat="1" ht="42" customHeight="1">
      <c r="B79" s="65"/>
      <c r="C79" s="8"/>
      <c r="D79" s="56"/>
      <c r="E79" s="8"/>
      <c r="F79" s="8"/>
      <c r="G79" s="8"/>
      <c r="H79" s="7"/>
      <c r="I79" s="8"/>
      <c r="J79" s="8"/>
      <c r="K79" s="8"/>
      <c r="L79" s="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9">
    <mergeCell ref="B69:D69"/>
    <mergeCell ref="A75:F76"/>
    <mergeCell ref="A77:F78"/>
    <mergeCell ref="B2:F2"/>
    <mergeCell ref="B3:F3"/>
    <mergeCell ref="B4:F4"/>
    <mergeCell ref="B5:F5"/>
    <mergeCell ref="B8:F9"/>
    <mergeCell ref="B61:F61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79"/>
  <sheetViews>
    <sheetView view="pageBreakPreview" zoomScale="70" zoomScaleSheetLayoutView="70" workbookViewId="0">
      <selection activeCell="D67" sqref="D67"/>
    </sheetView>
  </sheetViews>
  <sheetFormatPr defaultRowHeight="18.75"/>
  <cols>
    <col min="1" max="1" width="5.42578125" style="64" customWidth="1"/>
    <col min="2" max="2" width="47.28515625" style="65" customWidth="1"/>
    <col min="3" max="3" width="26" style="8" customWidth="1"/>
    <col min="4" max="4" width="33.7109375" style="56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22" t="s">
        <v>0</v>
      </c>
      <c r="C2" s="122"/>
      <c r="D2" s="122"/>
      <c r="E2" s="122"/>
      <c r="F2" s="122"/>
      <c r="G2" s="10"/>
    </row>
    <row r="3" spans="1:11" ht="48.75" customHeight="1">
      <c r="A3" s="11"/>
      <c r="B3" s="123" t="s">
        <v>63</v>
      </c>
      <c r="C3" s="123"/>
      <c r="D3" s="123"/>
      <c r="E3" s="123"/>
      <c r="F3" s="123"/>
      <c r="G3" s="12"/>
    </row>
    <row r="4" spans="1:11" ht="20.25" customHeight="1">
      <c r="A4" s="11"/>
      <c r="B4" s="122" t="s">
        <v>2</v>
      </c>
      <c r="C4" s="122"/>
      <c r="D4" s="122"/>
      <c r="E4" s="122"/>
      <c r="F4" s="122"/>
      <c r="G4" s="13"/>
    </row>
    <row r="5" spans="1:11">
      <c r="A5" s="11"/>
      <c r="B5" s="122" t="s">
        <v>134</v>
      </c>
      <c r="C5" s="122"/>
      <c r="D5" s="122"/>
      <c r="E5" s="122"/>
      <c r="F5" s="122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67"/>
      <c r="C7" s="67"/>
      <c r="D7" s="67"/>
      <c r="E7" s="67"/>
      <c r="F7" s="67"/>
      <c r="G7" s="13"/>
    </row>
    <row r="8" spans="1:11">
      <c r="A8" s="11"/>
      <c r="B8" s="124" t="s">
        <v>135</v>
      </c>
      <c r="C8" s="124"/>
      <c r="D8" s="124"/>
      <c r="E8" s="124"/>
      <c r="F8" s="124"/>
      <c r="G8" s="13"/>
    </row>
    <row r="9" spans="1:11">
      <c r="A9" s="11"/>
      <c r="B9" s="124"/>
      <c r="C9" s="124"/>
      <c r="D9" s="124"/>
      <c r="E9" s="124"/>
      <c r="F9" s="124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2" t="s">
        <v>5</v>
      </c>
      <c r="B11" s="68" t="s">
        <v>70</v>
      </c>
      <c r="C11" s="69" t="s">
        <v>71</v>
      </c>
      <c r="D11" s="70" t="s">
        <v>72</v>
      </c>
      <c r="E11" s="26"/>
      <c r="F11" s="27"/>
      <c r="G11" s="7"/>
      <c r="H11" s="8"/>
      <c r="J11" s="28"/>
      <c r="K11" s="29"/>
    </row>
    <row r="12" spans="1:11" s="35" customFormat="1" ht="75">
      <c r="A12" s="30"/>
      <c r="B12" s="110" t="s">
        <v>116</v>
      </c>
      <c r="C12" s="111" t="s">
        <v>74</v>
      </c>
      <c r="D12" s="112" t="s">
        <v>75</v>
      </c>
      <c r="E12" s="109"/>
      <c r="F12" s="13"/>
      <c r="G12" s="34"/>
      <c r="J12" s="36"/>
      <c r="K12" s="37"/>
    </row>
    <row r="13" spans="1:11" s="76" customFormat="1" ht="75">
      <c r="A13" s="30"/>
      <c r="B13" s="71" t="s">
        <v>73</v>
      </c>
      <c r="C13" s="72" t="s">
        <v>74</v>
      </c>
      <c r="D13" s="73" t="s">
        <v>75</v>
      </c>
      <c r="E13" s="33"/>
      <c r="F13" s="74"/>
      <c r="G13" s="75"/>
      <c r="J13" s="77"/>
      <c r="K13" s="78"/>
    </row>
    <row r="14" spans="1:11" s="76" customFormat="1" ht="58.5" customHeight="1">
      <c r="A14" s="30"/>
      <c r="B14" s="79" t="s">
        <v>76</v>
      </c>
      <c r="C14" s="80" t="s">
        <v>74</v>
      </c>
      <c r="D14" s="81" t="s">
        <v>77</v>
      </c>
      <c r="E14" s="33"/>
      <c r="F14" s="74"/>
      <c r="G14" s="75"/>
      <c r="J14" s="77"/>
      <c r="K14" s="78"/>
    </row>
    <row r="15" spans="1:11" s="76" customFormat="1" ht="60" customHeight="1">
      <c r="A15" s="30"/>
      <c r="B15" s="82" t="s">
        <v>78</v>
      </c>
      <c r="C15" s="72" t="s">
        <v>74</v>
      </c>
      <c r="D15" s="72" t="s">
        <v>77</v>
      </c>
      <c r="E15" s="33"/>
      <c r="F15" s="74"/>
      <c r="G15" s="75"/>
      <c r="J15" s="77"/>
      <c r="K15" s="78"/>
    </row>
    <row r="16" spans="1:11" s="86" customFormat="1">
      <c r="A16" s="30"/>
      <c r="B16" s="83"/>
      <c r="C16" s="84"/>
      <c r="D16" s="84"/>
      <c r="E16" s="33"/>
      <c r="F16" s="13"/>
      <c r="G16" s="85"/>
      <c r="J16" s="87"/>
      <c r="K16" s="88"/>
    </row>
    <row r="17" spans="1:11" s="35" customFormat="1" ht="56.25">
      <c r="A17" s="30" t="s">
        <v>7</v>
      </c>
      <c r="B17" s="89" t="s">
        <v>13</v>
      </c>
      <c r="C17" s="89" t="s">
        <v>15</v>
      </c>
      <c r="D17" s="89" t="s">
        <v>79</v>
      </c>
      <c r="E17" s="33"/>
      <c r="F17" s="13"/>
      <c r="G17" s="34"/>
      <c r="J17" s="36"/>
      <c r="K17" s="37"/>
    </row>
    <row r="18" spans="1:11" s="35" customFormat="1">
      <c r="A18" s="30"/>
      <c r="B18" s="113" t="s">
        <v>117</v>
      </c>
      <c r="C18" s="90">
        <f>9663.88*3</f>
        <v>28991.64</v>
      </c>
      <c r="D18" s="91"/>
      <c r="E18" s="33"/>
      <c r="F18" s="13"/>
      <c r="G18" s="34"/>
      <c r="J18" s="36"/>
      <c r="K18" s="37"/>
    </row>
    <row r="19" spans="1:11" s="35" customFormat="1">
      <c r="A19" s="30"/>
      <c r="B19" s="92" t="s">
        <v>80</v>
      </c>
      <c r="C19" s="39">
        <v>253</v>
      </c>
      <c r="D19" s="91"/>
      <c r="E19" s="33"/>
      <c r="F19" s="13"/>
      <c r="G19" s="34"/>
      <c r="J19" s="36"/>
      <c r="K19" s="37"/>
    </row>
    <row r="20" spans="1:11" s="35" customFormat="1">
      <c r="A20" s="30"/>
      <c r="B20" s="38" t="s">
        <v>118</v>
      </c>
      <c r="C20" s="39">
        <v>466.5</v>
      </c>
      <c r="D20" s="40"/>
      <c r="E20" s="42"/>
      <c r="F20" s="13"/>
      <c r="G20" s="34"/>
      <c r="J20" s="36"/>
      <c r="K20" s="37"/>
    </row>
    <row r="21" spans="1:11" s="35" customFormat="1">
      <c r="A21" s="30"/>
      <c r="B21" s="38" t="s">
        <v>119</v>
      </c>
      <c r="C21" s="39">
        <v>4545.7</v>
      </c>
      <c r="D21" s="40"/>
      <c r="E21" s="42"/>
      <c r="F21" s="13"/>
      <c r="G21" s="34"/>
      <c r="J21" s="36"/>
      <c r="K21" s="37"/>
    </row>
    <row r="22" spans="1:11" s="35" customFormat="1">
      <c r="A22" s="30"/>
      <c r="B22" s="38" t="s">
        <v>120</v>
      </c>
      <c r="C22" s="90">
        <v>49</v>
      </c>
      <c r="D22" s="91"/>
      <c r="E22" s="42"/>
      <c r="F22" s="13"/>
      <c r="G22" s="34"/>
      <c r="J22" s="36"/>
      <c r="K22" s="37"/>
    </row>
    <row r="23" spans="1:11" s="35" customFormat="1">
      <c r="A23" s="30"/>
      <c r="B23" s="38" t="s">
        <v>121</v>
      </c>
      <c r="C23" s="90">
        <v>86291.05</v>
      </c>
      <c r="D23" s="91">
        <v>74904.870000000039</v>
      </c>
      <c r="E23" s="42"/>
      <c r="F23" s="13"/>
      <c r="G23" s="34"/>
      <c r="J23" s="36"/>
      <c r="K23" s="37"/>
    </row>
    <row r="24" spans="1:11" s="35" customFormat="1" ht="20.25" customHeight="1">
      <c r="A24" s="30"/>
      <c r="B24" s="38" t="s">
        <v>94</v>
      </c>
      <c r="C24" s="39">
        <v>12605.13</v>
      </c>
      <c r="D24" s="40"/>
      <c r="E24" s="42"/>
      <c r="F24" s="13"/>
      <c r="G24" s="34"/>
      <c r="J24" s="36"/>
      <c r="K24" s="37"/>
    </row>
    <row r="25" spans="1:11" s="35" customFormat="1">
      <c r="A25" s="30"/>
      <c r="B25" s="38" t="s">
        <v>120</v>
      </c>
      <c r="C25" s="90">
        <v>210.85</v>
      </c>
      <c r="D25" s="91"/>
      <c r="E25" s="33"/>
      <c r="F25" s="13"/>
      <c r="G25" s="34"/>
      <c r="J25" s="36"/>
      <c r="K25" s="37"/>
    </row>
    <row r="26" spans="1:11" s="35" customFormat="1">
      <c r="A26" s="30"/>
      <c r="B26" s="92" t="s">
        <v>122</v>
      </c>
      <c r="C26" s="39">
        <v>2266.5</v>
      </c>
      <c r="D26" s="40"/>
      <c r="E26" s="42"/>
      <c r="F26" s="13"/>
      <c r="G26" s="34"/>
      <c r="J26" s="36"/>
      <c r="K26" s="37"/>
    </row>
    <row r="27" spans="1:11" s="35" customFormat="1">
      <c r="A27" s="30"/>
      <c r="B27" s="38" t="s">
        <v>133</v>
      </c>
      <c r="C27" s="39">
        <v>492</v>
      </c>
      <c r="D27" s="115"/>
      <c r="E27" s="33"/>
      <c r="F27" s="13"/>
      <c r="G27" s="34"/>
      <c r="J27" s="36"/>
      <c r="K27" s="37"/>
    </row>
    <row r="28" spans="1:11" s="35" customFormat="1">
      <c r="A28" s="30"/>
      <c r="B28" s="92" t="s">
        <v>123</v>
      </c>
      <c r="C28" s="39">
        <v>1459</v>
      </c>
      <c r="D28" s="40"/>
      <c r="E28" s="33"/>
      <c r="F28" s="13"/>
      <c r="G28" s="34"/>
      <c r="J28" s="36"/>
      <c r="K28" s="37"/>
    </row>
    <row r="29" spans="1:11" s="35" customFormat="1" ht="20.25" customHeight="1">
      <c r="A29" s="30"/>
      <c r="B29" s="38" t="s">
        <v>102</v>
      </c>
      <c r="C29" s="39">
        <v>2352.3200000000002</v>
      </c>
      <c r="D29" s="40"/>
      <c r="E29" s="42"/>
      <c r="F29" s="13"/>
      <c r="G29" s="34"/>
      <c r="J29" s="36"/>
      <c r="K29" s="37"/>
    </row>
    <row r="30" spans="1:11" s="35" customFormat="1">
      <c r="A30" s="30"/>
      <c r="B30" s="92" t="s">
        <v>37</v>
      </c>
      <c r="C30" s="39">
        <v>1120</v>
      </c>
      <c r="D30" s="40"/>
      <c r="E30" s="42"/>
      <c r="F30" s="13"/>
      <c r="G30" s="34"/>
      <c r="J30" s="36"/>
      <c r="K30" s="37"/>
    </row>
    <row r="31" spans="1:11" s="35" customFormat="1">
      <c r="A31" s="30"/>
      <c r="B31" s="38" t="s">
        <v>124</v>
      </c>
      <c r="C31" s="39">
        <v>601.85</v>
      </c>
      <c r="D31" s="40"/>
      <c r="E31" s="42"/>
      <c r="F31" s="13"/>
      <c r="G31" s="34"/>
      <c r="J31" s="36"/>
      <c r="K31" s="37"/>
    </row>
    <row r="32" spans="1:11" s="35" customFormat="1">
      <c r="A32" s="30"/>
      <c r="B32" s="92" t="s">
        <v>125</v>
      </c>
      <c r="C32" s="39">
        <v>8112.13</v>
      </c>
      <c r="D32" s="40"/>
      <c r="E32" s="42"/>
      <c r="F32" s="13"/>
      <c r="G32" s="34"/>
      <c r="J32" s="36"/>
      <c r="K32" s="37"/>
    </row>
    <row r="33" spans="1:11" s="35" customFormat="1">
      <c r="A33" s="30"/>
      <c r="B33" s="38" t="s">
        <v>126</v>
      </c>
      <c r="C33" s="39">
        <v>287.5</v>
      </c>
      <c r="D33" s="40"/>
      <c r="E33" s="42"/>
      <c r="F33" s="13"/>
      <c r="G33" s="34"/>
      <c r="J33" s="36"/>
      <c r="K33" s="37"/>
    </row>
    <row r="34" spans="1:11" s="35" customFormat="1">
      <c r="A34" s="30"/>
      <c r="B34" s="92" t="s">
        <v>138</v>
      </c>
      <c r="C34" s="39">
        <v>5016.07</v>
      </c>
      <c r="D34" s="40"/>
      <c r="E34" s="42"/>
      <c r="F34" s="13"/>
      <c r="G34" s="34"/>
      <c r="J34" s="36"/>
      <c r="K34" s="37"/>
    </row>
    <row r="35" spans="1:11" s="35" customFormat="1">
      <c r="A35" s="30"/>
      <c r="B35" s="92" t="s">
        <v>139</v>
      </c>
      <c r="C35" s="39">
        <v>6099.85</v>
      </c>
      <c r="D35" s="40"/>
      <c r="E35" s="42"/>
      <c r="F35" s="13"/>
      <c r="G35" s="34"/>
      <c r="J35" s="36"/>
      <c r="K35" s="37"/>
    </row>
    <row r="36" spans="1:11" s="35" customFormat="1" ht="20.25" customHeight="1">
      <c r="A36" s="30"/>
      <c r="B36" s="38" t="s">
        <v>140</v>
      </c>
      <c r="C36" s="39">
        <v>472.7</v>
      </c>
      <c r="D36" s="40"/>
      <c r="E36" s="42"/>
      <c r="F36" s="13"/>
      <c r="G36" s="34"/>
      <c r="J36" s="36"/>
      <c r="K36" s="37"/>
    </row>
    <row r="37" spans="1:11" s="35" customFormat="1" ht="20.25" customHeight="1">
      <c r="A37" s="30"/>
      <c r="B37" s="38" t="s">
        <v>21</v>
      </c>
      <c r="C37" s="39">
        <v>459</v>
      </c>
      <c r="D37" s="40"/>
      <c r="E37" s="42"/>
      <c r="F37" s="13"/>
      <c r="G37" s="34"/>
      <c r="J37" s="36"/>
      <c r="K37" s="37"/>
    </row>
    <row r="38" spans="1:11" s="35" customFormat="1" ht="20.25" customHeight="1">
      <c r="A38" s="30"/>
      <c r="B38" s="38" t="s">
        <v>141</v>
      </c>
      <c r="C38" s="39">
        <v>12078.9</v>
      </c>
      <c r="D38" s="40"/>
      <c r="E38" s="42"/>
      <c r="F38" s="13"/>
      <c r="G38" s="34"/>
      <c r="J38" s="36"/>
      <c r="K38" s="37"/>
    </row>
    <row r="39" spans="1:11" s="35" customFormat="1" ht="20.25" customHeight="1">
      <c r="A39" s="30"/>
      <c r="B39" s="38" t="s">
        <v>142</v>
      </c>
      <c r="C39" s="39">
        <v>260</v>
      </c>
      <c r="D39" s="40"/>
      <c r="E39" s="42"/>
      <c r="F39" s="13"/>
      <c r="G39" s="34"/>
      <c r="J39" s="36"/>
      <c r="K39" s="37"/>
    </row>
    <row r="40" spans="1:11" s="35" customFormat="1" ht="20.25" customHeight="1">
      <c r="A40" s="30"/>
      <c r="B40" s="92" t="s">
        <v>143</v>
      </c>
      <c r="C40" s="39">
        <v>28282.959999999999</v>
      </c>
      <c r="D40" s="40"/>
      <c r="E40" s="42"/>
      <c r="F40" s="13"/>
      <c r="G40" s="34"/>
      <c r="J40" s="36"/>
      <c r="K40" s="37"/>
    </row>
    <row r="41" spans="1:11" s="35" customFormat="1" ht="20.25" customHeight="1">
      <c r="A41" s="30"/>
      <c r="B41" s="38" t="s">
        <v>144</v>
      </c>
      <c r="C41" s="39">
        <v>333.5</v>
      </c>
      <c r="D41" s="40"/>
      <c r="E41" s="42"/>
      <c r="F41" s="13"/>
      <c r="G41" s="34"/>
      <c r="J41" s="36"/>
      <c r="K41" s="37"/>
    </row>
    <row r="42" spans="1:11" s="35" customFormat="1" ht="20.25" customHeight="1">
      <c r="A42" s="30"/>
      <c r="B42" s="38" t="s">
        <v>125</v>
      </c>
      <c r="C42" s="39">
        <v>4569.72</v>
      </c>
      <c r="D42" s="40"/>
      <c r="E42" s="42"/>
      <c r="F42" s="13"/>
      <c r="G42" s="34"/>
      <c r="J42" s="36"/>
      <c r="K42" s="37"/>
    </row>
    <row r="43" spans="1:11" s="35" customFormat="1" ht="20.25" customHeight="1">
      <c r="A43" s="30"/>
      <c r="B43" s="38" t="s">
        <v>145</v>
      </c>
      <c r="C43" s="39">
        <v>2601.2399999999998</v>
      </c>
      <c r="D43" s="40"/>
      <c r="E43" s="42"/>
      <c r="F43" s="13"/>
      <c r="G43" s="34"/>
      <c r="J43" s="36"/>
      <c r="K43" s="37"/>
    </row>
    <row r="44" spans="1:11" s="35" customFormat="1" ht="20.25" customHeight="1">
      <c r="A44" s="30"/>
      <c r="B44" s="38" t="s">
        <v>146</v>
      </c>
      <c r="C44" s="39">
        <v>629.85</v>
      </c>
      <c r="D44" s="40"/>
      <c r="E44" s="42"/>
      <c r="F44" s="13"/>
      <c r="G44" s="34"/>
      <c r="J44" s="36"/>
      <c r="K44" s="37"/>
    </row>
    <row r="45" spans="1:11" s="35" customFormat="1" ht="20.25" customHeight="1">
      <c r="A45" s="30"/>
      <c r="B45" s="38" t="s">
        <v>147</v>
      </c>
      <c r="C45" s="39">
        <v>492</v>
      </c>
      <c r="D45" s="40">
        <v>1776.44</v>
      </c>
      <c r="E45" s="42"/>
      <c r="F45" s="13"/>
      <c r="G45" s="34"/>
      <c r="J45" s="36"/>
      <c r="K45" s="37"/>
    </row>
    <row r="46" spans="1:11" s="35" customFormat="1" ht="20.25" hidden="1" customHeight="1">
      <c r="A46" s="30"/>
      <c r="B46" s="38"/>
      <c r="C46" s="39"/>
      <c r="D46" s="40"/>
      <c r="E46" s="42"/>
      <c r="F46" s="13"/>
      <c r="G46" s="34"/>
      <c r="J46" s="36"/>
      <c r="K46" s="37"/>
    </row>
    <row r="47" spans="1:11" s="35" customFormat="1" ht="20.25" hidden="1" customHeight="1">
      <c r="A47" s="30"/>
      <c r="B47" s="38"/>
      <c r="C47" s="39"/>
      <c r="D47" s="40"/>
      <c r="E47" s="42"/>
      <c r="F47" s="13"/>
      <c r="G47" s="34"/>
      <c r="J47" s="36"/>
      <c r="K47" s="37"/>
    </row>
    <row r="48" spans="1:11" s="35" customFormat="1" ht="20.25" hidden="1" customHeight="1">
      <c r="A48" s="30"/>
      <c r="B48" s="38"/>
      <c r="C48" s="39"/>
      <c r="D48" s="40"/>
      <c r="E48" s="42"/>
      <c r="F48" s="13"/>
      <c r="G48" s="34"/>
      <c r="J48" s="36"/>
      <c r="K48" s="37"/>
    </row>
    <row r="49" spans="1:11" s="35" customFormat="1" ht="20.25" hidden="1" customHeight="1">
      <c r="A49" s="30"/>
      <c r="B49" s="92"/>
      <c r="C49" s="39"/>
      <c r="D49" s="40"/>
      <c r="E49" s="42"/>
      <c r="F49" s="13"/>
      <c r="G49" s="34"/>
      <c r="J49" s="36"/>
      <c r="K49" s="37"/>
    </row>
    <row r="50" spans="1:11" s="35" customFormat="1" ht="20.25" hidden="1" customHeight="1">
      <c r="A50" s="30"/>
      <c r="B50" s="92"/>
      <c r="C50" s="39"/>
      <c r="D50" s="40"/>
      <c r="E50" s="42"/>
      <c r="F50" s="13"/>
      <c r="G50" s="34"/>
      <c r="J50" s="36"/>
      <c r="K50" s="37"/>
    </row>
    <row r="51" spans="1:11" s="35" customFormat="1" hidden="1">
      <c r="A51" s="30"/>
      <c r="B51" s="38"/>
      <c r="C51" s="39"/>
      <c r="D51" s="40"/>
      <c r="E51" s="42"/>
      <c r="F51" s="13"/>
      <c r="G51" s="34"/>
      <c r="J51" s="36"/>
      <c r="K51" s="37"/>
    </row>
    <row r="52" spans="1:11" s="35" customFormat="1" ht="18.75" hidden="1" customHeight="1">
      <c r="A52" s="30"/>
      <c r="B52" s="38"/>
      <c r="C52" s="39"/>
      <c r="D52" s="40"/>
      <c r="E52" s="42"/>
      <c r="F52" s="13"/>
      <c r="G52" s="34"/>
      <c r="J52" s="36"/>
      <c r="K52" s="37"/>
    </row>
    <row r="53" spans="1:11" s="35" customFormat="1" hidden="1">
      <c r="A53" s="30"/>
      <c r="B53" s="92"/>
      <c r="C53" s="39"/>
      <c r="D53" s="40"/>
      <c r="E53" s="42"/>
      <c r="F53" s="13"/>
      <c r="G53" s="34"/>
      <c r="J53" s="36"/>
      <c r="K53" s="37"/>
    </row>
    <row r="54" spans="1:11" s="35" customFormat="1" hidden="1">
      <c r="A54" s="30"/>
      <c r="B54" s="92"/>
      <c r="C54" s="39"/>
      <c r="D54" s="40"/>
      <c r="E54" s="42"/>
      <c r="F54" s="13"/>
      <c r="G54" s="34"/>
      <c r="J54" s="36"/>
      <c r="K54" s="37"/>
    </row>
    <row r="55" spans="1:11" s="35" customFormat="1" hidden="1">
      <c r="A55" s="30"/>
      <c r="B55" s="92"/>
      <c r="C55" s="39"/>
      <c r="D55" s="40"/>
      <c r="E55" s="42"/>
      <c r="F55" s="13"/>
      <c r="G55" s="34"/>
      <c r="J55" s="36"/>
      <c r="K55" s="37"/>
    </row>
    <row r="56" spans="1:11" s="35" customFormat="1" hidden="1">
      <c r="A56" s="30"/>
      <c r="B56" s="92"/>
      <c r="C56" s="39"/>
      <c r="D56" s="40"/>
      <c r="E56" s="42"/>
      <c r="F56" s="13"/>
      <c r="G56" s="34"/>
      <c r="J56" s="36"/>
      <c r="K56" s="37"/>
    </row>
    <row r="57" spans="1:11" s="35" customFormat="1" hidden="1">
      <c r="A57" s="30"/>
      <c r="B57" s="38"/>
      <c r="C57" s="108"/>
      <c r="D57" s="40"/>
      <c r="E57" s="42"/>
      <c r="F57" s="13"/>
      <c r="G57" s="34"/>
      <c r="J57" s="36"/>
      <c r="K57" s="37"/>
    </row>
    <row r="58" spans="1:11" s="35" customFormat="1" hidden="1">
      <c r="A58" s="30"/>
      <c r="B58" s="38"/>
      <c r="C58" s="108"/>
      <c r="D58" s="40"/>
      <c r="E58" s="42"/>
      <c r="F58" s="13"/>
      <c r="G58" s="34"/>
      <c r="J58" s="36"/>
      <c r="K58" s="37"/>
    </row>
    <row r="59" spans="1:11" s="35" customFormat="1">
      <c r="A59" s="30"/>
      <c r="B59" s="116" t="s">
        <v>47</v>
      </c>
      <c r="C59" s="117">
        <f>SUBTOTAL(109,[Стоимость всего:])</f>
        <v>211399.96000000002</v>
      </c>
      <c r="D59" s="117">
        <f>SUBTOTAL(109,[в т.ч. расходы со статьи КР])</f>
        <v>76681.310000000041</v>
      </c>
      <c r="E59" s="42"/>
      <c r="F59" s="13"/>
      <c r="G59" s="34"/>
      <c r="J59" s="36"/>
      <c r="K59" s="37"/>
    </row>
    <row r="60" spans="1:11" s="35" customFormat="1">
      <c r="A60" s="30"/>
      <c r="B60" s="50"/>
      <c r="C60" s="49"/>
      <c r="D60" s="49"/>
      <c r="E60" s="42"/>
      <c r="F60" s="13"/>
      <c r="G60" s="34"/>
      <c r="J60" s="36"/>
      <c r="K60" s="37"/>
    </row>
    <row r="61" spans="1:11" s="35" customFormat="1">
      <c r="A61" s="30"/>
      <c r="B61" s="125" t="s">
        <v>130</v>
      </c>
      <c r="C61" s="125"/>
      <c r="D61" s="125"/>
      <c r="E61" s="125"/>
      <c r="F61" s="125"/>
      <c r="G61" s="34"/>
      <c r="J61" s="36"/>
      <c r="K61" s="37"/>
    </row>
    <row r="62" spans="1:11" s="35" customFormat="1" ht="37.5">
      <c r="A62" s="30"/>
      <c r="B62" s="66" t="s">
        <v>127</v>
      </c>
      <c r="C62" s="66" t="s">
        <v>128</v>
      </c>
      <c r="D62" s="66" t="s">
        <v>129</v>
      </c>
      <c r="E62" s="66" t="s">
        <v>137</v>
      </c>
      <c r="F62" s="66" t="s">
        <v>132</v>
      </c>
      <c r="G62" s="34"/>
      <c r="I62" s="42"/>
      <c r="J62" s="13"/>
      <c r="K62" s="37"/>
    </row>
    <row r="63" spans="1:11" s="35" customFormat="1">
      <c r="A63" s="30"/>
      <c r="B63" s="54">
        <v>8540.2099999999991</v>
      </c>
      <c r="C63" s="54">
        <v>0</v>
      </c>
      <c r="D63" s="54">
        <f>1411.01+13.81+351.62</f>
        <v>1776.44</v>
      </c>
      <c r="E63" s="54">
        <f>B63+C63-D63</f>
        <v>6763.7699999999986</v>
      </c>
      <c r="F63" s="54">
        <f>Таблица4214[[#Totals],[в т.ч. расходы со статьи КР]]</f>
        <v>76681.310000000041</v>
      </c>
      <c r="G63" s="34"/>
      <c r="I63" s="107"/>
      <c r="J63" s="107"/>
      <c r="K63" s="37"/>
    </row>
    <row r="64" spans="1:11" s="35" customFormat="1">
      <c r="A64" s="30"/>
      <c r="B64" s="55"/>
      <c r="C64" s="44"/>
      <c r="D64" s="56"/>
      <c r="E64" s="42"/>
      <c r="F64" s="13"/>
      <c r="G64" s="34"/>
      <c r="J64" s="36"/>
      <c r="K64" s="37"/>
    </row>
    <row r="65" spans="1:12" s="35" customFormat="1">
      <c r="A65" s="30"/>
      <c r="B65" s="56"/>
      <c r="C65" s="57" t="s">
        <v>54</v>
      </c>
      <c r="D65" s="57" t="s">
        <v>55</v>
      </c>
      <c r="G65" s="34"/>
      <c r="J65" s="36"/>
      <c r="K65" s="37"/>
    </row>
    <row r="66" spans="1:12" s="35" customFormat="1">
      <c r="A66" s="49"/>
      <c r="B66" s="95" t="s">
        <v>136</v>
      </c>
      <c r="C66" s="96">
        <v>162355.62576000008</v>
      </c>
      <c r="D66" s="96">
        <v>0</v>
      </c>
      <c r="G66" s="49"/>
      <c r="H66" s="34"/>
    </row>
    <row r="67" spans="1:12" s="35" customFormat="1" ht="30" customHeight="1">
      <c r="A67" s="49"/>
      <c r="B67" s="8"/>
      <c r="C67" s="8"/>
      <c r="D67" s="8"/>
      <c r="G67" s="49"/>
      <c r="H67" s="34"/>
    </row>
    <row r="68" spans="1:12" s="35" customFormat="1" hidden="1">
      <c r="A68" s="49"/>
      <c r="B68" s="97"/>
      <c r="C68" s="97"/>
      <c r="D68" s="97"/>
      <c r="G68" s="49"/>
      <c r="H68" s="34"/>
    </row>
    <row r="69" spans="1:12" s="99" customFormat="1" ht="48.75" customHeight="1">
      <c r="A69" s="98"/>
      <c r="B69" s="119" t="s">
        <v>57</v>
      </c>
      <c r="C69" s="119"/>
      <c r="D69" s="119"/>
      <c r="G69" s="98"/>
      <c r="H69" s="100"/>
    </row>
    <row r="70" spans="1:12">
      <c r="A70" s="44"/>
      <c r="B70" s="8"/>
      <c r="C70" s="61"/>
      <c r="G70" s="44"/>
    </row>
    <row r="71" spans="1:12" s="97" customFormat="1">
      <c r="A71" s="101"/>
      <c r="B71" s="56"/>
      <c r="C71" s="11"/>
      <c r="D71" s="56"/>
      <c r="E71" s="101"/>
      <c r="F71" s="101"/>
      <c r="G71" s="101"/>
      <c r="H71" s="102"/>
    </row>
    <row r="72" spans="1:12">
      <c r="A72" s="60" t="s">
        <v>131</v>
      </c>
      <c r="B72" s="114"/>
      <c r="C72" s="114"/>
      <c r="D72" s="104" t="s">
        <v>85</v>
      </c>
      <c r="F72" s="44"/>
      <c r="G72" s="44"/>
    </row>
    <row r="73" spans="1:12" s="56" customFormat="1">
      <c r="A73" s="16" t="s">
        <v>59</v>
      </c>
      <c r="B73" s="114"/>
      <c r="C73" s="114"/>
      <c r="D73" s="44" t="s">
        <v>86</v>
      </c>
      <c r="F73" s="44"/>
      <c r="G73" s="44"/>
      <c r="H73" s="7"/>
      <c r="I73" s="8"/>
      <c r="J73" s="8"/>
      <c r="K73" s="8"/>
      <c r="L73" s="8"/>
    </row>
    <row r="74" spans="1:12" s="56" customFormat="1">
      <c r="A74" s="44"/>
      <c r="B74" s="65"/>
      <c r="C74" s="8"/>
      <c r="E74" s="44"/>
      <c r="F74" s="44"/>
      <c r="G74" s="44"/>
      <c r="H74" s="7"/>
      <c r="I74" s="8"/>
      <c r="J74" s="8"/>
      <c r="K74" s="8"/>
      <c r="L74" s="8"/>
    </row>
    <row r="75" spans="1:12" s="56" customFormat="1" ht="18.75" customHeight="1">
      <c r="A75" s="120" t="s">
        <v>87</v>
      </c>
      <c r="B75" s="120"/>
      <c r="C75" s="120"/>
      <c r="D75" s="120"/>
      <c r="E75" s="120"/>
      <c r="F75" s="120"/>
      <c r="G75" s="105"/>
      <c r="H75" s="7"/>
      <c r="I75" s="8"/>
      <c r="J75" s="8"/>
      <c r="K75" s="8"/>
      <c r="L75" s="8"/>
    </row>
    <row r="76" spans="1:12" s="56" customFormat="1" ht="38.25" customHeight="1">
      <c r="A76" s="120"/>
      <c r="B76" s="120"/>
      <c r="C76" s="120"/>
      <c r="D76" s="120"/>
      <c r="E76" s="120"/>
      <c r="F76" s="120"/>
      <c r="G76" s="105"/>
      <c r="H76" s="7"/>
      <c r="I76" s="8"/>
      <c r="J76" s="8"/>
      <c r="K76" s="8"/>
      <c r="L76" s="8"/>
    </row>
    <row r="77" spans="1:12" ht="15" customHeight="1">
      <c r="A77" s="121" t="s">
        <v>88</v>
      </c>
      <c r="B77" s="121"/>
      <c r="C77" s="121"/>
      <c r="D77" s="121"/>
      <c r="E77" s="121"/>
      <c r="F77" s="121"/>
      <c r="G77" s="106"/>
    </row>
    <row r="78" spans="1:12" ht="42" customHeight="1">
      <c r="A78" s="121"/>
      <c r="B78" s="121"/>
      <c r="C78" s="121"/>
      <c r="D78" s="121"/>
      <c r="E78" s="121"/>
      <c r="F78" s="121"/>
      <c r="G78" s="106"/>
    </row>
    <row r="79" spans="1:12" s="64" customFormat="1" ht="42" customHeight="1">
      <c r="B79" s="65"/>
      <c r="C79" s="8"/>
      <c r="D79" s="56"/>
      <c r="E79" s="8"/>
      <c r="F79" s="8"/>
      <c r="G79" s="8"/>
      <c r="H79" s="7"/>
      <c r="I79" s="8"/>
      <c r="J79" s="8"/>
      <c r="K79" s="8"/>
      <c r="L79" s="8"/>
    </row>
  </sheetData>
  <sheetProtection password="ECC7" sheet="1" formatCells="0" formatColumns="0" formatRows="0" insertColumns="0" insertRows="0" insertHyperlinks="0" deleteColumns="0" deleteRows="0" sort="0" autoFilter="0" pivotTables="0"/>
  <mergeCells count="9">
    <mergeCell ref="B69:D69"/>
    <mergeCell ref="A75:F76"/>
    <mergeCell ref="A77:F78"/>
    <mergeCell ref="B2:F2"/>
    <mergeCell ref="B3:F3"/>
    <mergeCell ref="B4:F4"/>
    <mergeCell ref="B5:F5"/>
    <mergeCell ref="B8:F9"/>
    <mergeCell ref="B61:F61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77"/>
  <sheetViews>
    <sheetView view="pageBreakPreview" topLeftCell="A34" zoomScale="70" zoomScaleSheetLayoutView="70" workbookViewId="0">
      <selection activeCell="F12" sqref="F12"/>
    </sheetView>
  </sheetViews>
  <sheetFormatPr defaultRowHeight="18.75"/>
  <cols>
    <col min="1" max="1" width="5.42578125" style="64" customWidth="1"/>
    <col min="2" max="2" width="47.28515625" style="65" customWidth="1"/>
    <col min="3" max="3" width="26" style="8" customWidth="1"/>
    <col min="4" max="4" width="33.7109375" style="56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22" t="s">
        <v>0</v>
      </c>
      <c r="C2" s="122"/>
      <c r="D2" s="122"/>
      <c r="E2" s="122"/>
      <c r="F2" s="122"/>
      <c r="G2" s="10"/>
    </row>
    <row r="3" spans="1:11" ht="48.75" customHeight="1">
      <c r="A3" s="11"/>
      <c r="B3" s="123" t="s">
        <v>63</v>
      </c>
      <c r="C3" s="123"/>
      <c r="D3" s="123"/>
      <c r="E3" s="123"/>
      <c r="F3" s="123"/>
      <c r="G3" s="12"/>
    </row>
    <row r="4" spans="1:11" ht="20.25" customHeight="1">
      <c r="A4" s="11"/>
      <c r="B4" s="122" t="s">
        <v>2</v>
      </c>
      <c r="C4" s="122"/>
      <c r="D4" s="122"/>
      <c r="E4" s="122"/>
      <c r="F4" s="122"/>
      <c r="G4" s="13"/>
    </row>
    <row r="5" spans="1:11">
      <c r="A5" s="11"/>
      <c r="B5" s="122" t="s">
        <v>64</v>
      </c>
      <c r="C5" s="122"/>
      <c r="D5" s="122"/>
      <c r="E5" s="122"/>
      <c r="F5" s="122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67"/>
      <c r="C7" s="67"/>
      <c r="D7" s="67"/>
      <c r="E7" s="67"/>
      <c r="F7" s="67"/>
      <c r="G7" s="13"/>
    </row>
    <row r="8" spans="1:11">
      <c r="A8" s="11"/>
      <c r="B8" s="124" t="s">
        <v>69</v>
      </c>
      <c r="C8" s="124"/>
      <c r="D8" s="124"/>
      <c r="E8" s="124"/>
      <c r="F8" s="124"/>
      <c r="G8" s="13"/>
    </row>
    <row r="9" spans="1:11">
      <c r="A9" s="11"/>
      <c r="B9" s="124"/>
      <c r="C9" s="124"/>
      <c r="D9" s="124"/>
      <c r="E9" s="124"/>
      <c r="F9" s="124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2" t="s">
        <v>5</v>
      </c>
      <c r="B11" s="68" t="s">
        <v>70</v>
      </c>
      <c r="C11" s="69" t="s">
        <v>71</v>
      </c>
      <c r="D11" s="70" t="s">
        <v>72</v>
      </c>
      <c r="E11" s="26"/>
      <c r="F11" s="27"/>
      <c r="G11" s="7"/>
      <c r="H11" s="8"/>
      <c r="J11" s="28"/>
      <c r="K11" s="29"/>
    </row>
    <row r="12" spans="1:11" s="35" customFormat="1" ht="75">
      <c r="A12" s="30"/>
      <c r="B12" s="110" t="s">
        <v>116</v>
      </c>
      <c r="C12" s="111" t="s">
        <v>74</v>
      </c>
      <c r="D12" s="112" t="s">
        <v>75</v>
      </c>
      <c r="E12" s="109"/>
      <c r="F12" s="13"/>
      <c r="G12" s="34"/>
      <c r="J12" s="36"/>
      <c r="K12" s="37"/>
    </row>
    <row r="13" spans="1:11" s="76" customFormat="1" ht="75">
      <c r="A13" s="30"/>
      <c r="B13" s="71" t="s">
        <v>73</v>
      </c>
      <c r="C13" s="72" t="s">
        <v>74</v>
      </c>
      <c r="D13" s="73" t="s">
        <v>75</v>
      </c>
      <c r="E13" s="33"/>
      <c r="F13" s="74"/>
      <c r="G13" s="75"/>
      <c r="J13" s="77"/>
      <c r="K13" s="78"/>
    </row>
    <row r="14" spans="1:11" s="76" customFormat="1" ht="58.5" customHeight="1">
      <c r="A14" s="30"/>
      <c r="B14" s="79" t="s">
        <v>76</v>
      </c>
      <c r="C14" s="80" t="s">
        <v>74</v>
      </c>
      <c r="D14" s="81" t="s">
        <v>77</v>
      </c>
      <c r="E14" s="33"/>
      <c r="F14" s="74"/>
      <c r="G14" s="75"/>
      <c r="J14" s="77"/>
      <c r="K14" s="78"/>
    </row>
    <row r="15" spans="1:11" s="76" customFormat="1" ht="60" customHeight="1">
      <c r="A15" s="30"/>
      <c r="B15" s="82" t="s">
        <v>78</v>
      </c>
      <c r="C15" s="72" t="s">
        <v>74</v>
      </c>
      <c r="D15" s="72" t="s">
        <v>77</v>
      </c>
      <c r="E15" s="33"/>
      <c r="F15" s="74"/>
      <c r="G15" s="75"/>
      <c r="J15" s="77"/>
      <c r="K15" s="78"/>
    </row>
    <row r="16" spans="1:11" s="86" customFormat="1">
      <c r="A16" s="30"/>
      <c r="B16" s="83"/>
      <c r="C16" s="84"/>
      <c r="D16" s="84"/>
      <c r="E16" s="33"/>
      <c r="F16" s="13"/>
      <c r="G16" s="85"/>
      <c r="J16" s="87"/>
      <c r="K16" s="88"/>
    </row>
    <row r="17" spans="1:11" s="35" customFormat="1" ht="56.25">
      <c r="A17" s="30" t="s">
        <v>7</v>
      </c>
      <c r="B17" s="89" t="s">
        <v>13</v>
      </c>
      <c r="C17" s="89" t="s">
        <v>15</v>
      </c>
      <c r="D17" s="89" t="s">
        <v>79</v>
      </c>
      <c r="E17" s="33"/>
      <c r="F17" s="13"/>
      <c r="G17" s="34"/>
      <c r="J17" s="36"/>
      <c r="K17" s="37"/>
    </row>
    <row r="18" spans="1:11" s="35" customFormat="1">
      <c r="A18" s="30"/>
      <c r="B18" s="113" t="s">
        <v>117</v>
      </c>
      <c r="C18" s="90">
        <f>9663.88*12</f>
        <v>115966.56</v>
      </c>
      <c r="D18" s="91"/>
      <c r="E18" s="33"/>
      <c r="F18" s="13"/>
      <c r="G18" s="34"/>
      <c r="J18" s="36"/>
      <c r="K18" s="37"/>
    </row>
    <row r="19" spans="1:11" s="35" customFormat="1">
      <c r="A19" s="30"/>
      <c r="B19" s="38" t="s">
        <v>81</v>
      </c>
      <c r="C19" s="90">
        <v>161.25</v>
      </c>
      <c r="D19" s="91"/>
      <c r="E19" s="33"/>
      <c r="F19" s="13"/>
      <c r="G19" s="34"/>
      <c r="J19" s="36"/>
      <c r="K19" s="37"/>
    </row>
    <row r="20" spans="1:11" s="35" customFormat="1">
      <c r="A20" s="30"/>
      <c r="B20" s="38" t="s">
        <v>89</v>
      </c>
      <c r="C20" s="39">
        <v>419</v>
      </c>
      <c r="D20" s="40"/>
      <c r="E20" s="33"/>
      <c r="F20" s="13"/>
      <c r="G20" s="34"/>
      <c r="J20" s="36"/>
      <c r="K20" s="37"/>
    </row>
    <row r="21" spans="1:11" s="35" customFormat="1">
      <c r="A21" s="30"/>
      <c r="B21" s="92" t="s">
        <v>21</v>
      </c>
      <c r="C21" s="39">
        <v>5139.0600000000004</v>
      </c>
      <c r="D21" s="40"/>
      <c r="E21" s="33"/>
      <c r="F21" s="13"/>
      <c r="G21" s="34"/>
      <c r="J21" s="36"/>
      <c r="K21" s="37"/>
    </row>
    <row r="22" spans="1:11" s="35" customFormat="1">
      <c r="A22" s="30"/>
      <c r="B22" s="92" t="s">
        <v>90</v>
      </c>
      <c r="C22" s="39">
        <v>166.75</v>
      </c>
      <c r="D22" s="40"/>
      <c r="E22" s="42"/>
      <c r="F22" s="13"/>
      <c r="G22" s="34"/>
      <c r="J22" s="36"/>
      <c r="K22" s="37"/>
    </row>
    <row r="23" spans="1:11" s="35" customFormat="1">
      <c r="A23" s="30"/>
      <c r="B23" s="92" t="s">
        <v>80</v>
      </c>
      <c r="C23" s="39">
        <v>354</v>
      </c>
      <c r="D23" s="40"/>
      <c r="E23" s="42"/>
      <c r="F23" s="13"/>
      <c r="G23" s="34"/>
      <c r="J23" s="36"/>
      <c r="K23" s="37"/>
    </row>
    <row r="24" spans="1:11" s="35" customFormat="1">
      <c r="A24" s="30"/>
      <c r="B24" s="38" t="s">
        <v>24</v>
      </c>
      <c r="C24" s="39">
        <v>51668.19</v>
      </c>
      <c r="D24" s="40">
        <f>Таблица421[[#This Row],[Стоимость всего:]]</f>
        <v>51668.19</v>
      </c>
      <c r="E24" s="42"/>
      <c r="F24" s="13"/>
      <c r="G24" s="34"/>
      <c r="J24" s="36"/>
      <c r="K24" s="37"/>
    </row>
    <row r="25" spans="1:11" s="35" customFormat="1">
      <c r="A25" s="30"/>
      <c r="B25" s="38" t="s">
        <v>36</v>
      </c>
      <c r="C25" s="39">
        <v>393</v>
      </c>
      <c r="D25" s="40"/>
      <c r="E25" s="42"/>
      <c r="F25" s="13"/>
      <c r="G25" s="34"/>
      <c r="J25" s="36"/>
      <c r="K25" s="37"/>
    </row>
    <row r="26" spans="1:11" s="35" customFormat="1">
      <c r="A26" s="30"/>
      <c r="B26" s="92" t="s">
        <v>91</v>
      </c>
      <c r="C26" s="39">
        <v>447.8</v>
      </c>
      <c r="D26" s="40"/>
      <c r="E26" s="42"/>
      <c r="F26" s="13"/>
      <c r="G26" s="34"/>
      <c r="J26" s="36"/>
      <c r="K26" s="37"/>
    </row>
    <row r="27" spans="1:11" s="35" customFormat="1">
      <c r="A27" s="30"/>
      <c r="B27" s="92" t="s">
        <v>92</v>
      </c>
      <c r="C27" s="39">
        <v>100</v>
      </c>
      <c r="D27" s="40"/>
      <c r="E27" s="42"/>
      <c r="F27" s="13"/>
      <c r="G27" s="34"/>
      <c r="J27" s="36"/>
      <c r="K27" s="37"/>
    </row>
    <row r="28" spans="1:11" s="35" customFormat="1">
      <c r="A28" s="30"/>
      <c r="B28" s="92" t="s">
        <v>80</v>
      </c>
      <c r="C28" s="39">
        <v>260</v>
      </c>
      <c r="D28" s="40"/>
      <c r="E28" s="42"/>
      <c r="F28" s="13"/>
      <c r="G28" s="34"/>
      <c r="J28" s="36"/>
      <c r="K28" s="37"/>
    </row>
    <row r="29" spans="1:11" s="35" customFormat="1">
      <c r="A29" s="30"/>
      <c r="B29" s="92" t="s">
        <v>93</v>
      </c>
      <c r="C29" s="39">
        <v>370</v>
      </c>
      <c r="D29" s="40"/>
      <c r="E29" s="42"/>
      <c r="F29" s="13"/>
      <c r="G29" s="34"/>
      <c r="J29" s="36"/>
      <c r="K29" s="37"/>
    </row>
    <row r="30" spans="1:11" s="35" customFormat="1" ht="20.25" customHeight="1">
      <c r="A30" s="30"/>
      <c r="B30" s="38" t="s">
        <v>94</v>
      </c>
      <c r="C30" s="39">
        <v>5042</v>
      </c>
      <c r="D30" s="40"/>
      <c r="E30" s="42"/>
      <c r="F30" s="13"/>
      <c r="G30" s="34"/>
      <c r="J30" s="36"/>
      <c r="K30" s="37"/>
    </row>
    <row r="31" spans="1:11" s="35" customFormat="1" ht="20.25" customHeight="1">
      <c r="A31" s="30"/>
      <c r="B31" s="38" t="s">
        <v>95</v>
      </c>
      <c r="C31" s="39">
        <v>615</v>
      </c>
      <c r="D31" s="40"/>
      <c r="E31" s="42"/>
      <c r="F31" s="13"/>
      <c r="G31" s="34"/>
      <c r="J31" s="36"/>
      <c r="K31" s="37"/>
    </row>
    <row r="32" spans="1:11" s="35" customFormat="1" ht="20.25" customHeight="1">
      <c r="A32" s="30"/>
      <c r="B32" s="38" t="s">
        <v>96</v>
      </c>
      <c r="C32" s="39">
        <v>10652.64</v>
      </c>
      <c r="D32" s="40"/>
      <c r="E32" s="42"/>
      <c r="F32" s="13"/>
      <c r="G32" s="34"/>
      <c r="J32" s="36"/>
      <c r="K32" s="37"/>
    </row>
    <row r="33" spans="1:11" s="35" customFormat="1" ht="20.25" customHeight="1">
      <c r="A33" s="30"/>
      <c r="B33" s="38" t="s">
        <v>97</v>
      </c>
      <c r="C33" s="39">
        <v>14853</v>
      </c>
      <c r="D33" s="40"/>
      <c r="E33" s="42"/>
      <c r="F33" s="13"/>
      <c r="G33" s="34"/>
      <c r="J33" s="36"/>
      <c r="K33" s="37"/>
    </row>
    <row r="34" spans="1:11" s="35" customFormat="1" ht="20.25" customHeight="1">
      <c r="A34" s="30"/>
      <c r="B34" s="38" t="s">
        <v>98</v>
      </c>
      <c r="C34" s="39">
        <v>492</v>
      </c>
      <c r="D34" s="40"/>
      <c r="E34" s="42"/>
      <c r="F34" s="13"/>
      <c r="G34" s="34"/>
      <c r="J34" s="36"/>
      <c r="K34" s="37"/>
    </row>
    <row r="35" spans="1:11" s="35" customFormat="1" ht="20.25" customHeight="1">
      <c r="A35" s="30"/>
      <c r="B35" s="92" t="s">
        <v>93</v>
      </c>
      <c r="C35" s="39">
        <v>1142.8499999999999</v>
      </c>
      <c r="D35" s="40"/>
      <c r="E35" s="42"/>
      <c r="F35" s="13"/>
      <c r="G35" s="34"/>
      <c r="J35" s="36"/>
      <c r="K35" s="37"/>
    </row>
    <row r="36" spans="1:11" s="35" customFormat="1" ht="20.25" customHeight="1">
      <c r="A36" s="30"/>
      <c r="B36" s="38" t="s">
        <v>81</v>
      </c>
      <c r="C36" s="39">
        <v>1663.7</v>
      </c>
      <c r="D36" s="40"/>
      <c r="E36" s="42"/>
      <c r="F36" s="13"/>
      <c r="G36" s="34"/>
      <c r="J36" s="36"/>
      <c r="K36" s="37"/>
    </row>
    <row r="37" spans="1:11" s="35" customFormat="1" ht="20.25" customHeight="1">
      <c r="A37" s="30"/>
      <c r="B37" s="38" t="s">
        <v>99</v>
      </c>
      <c r="C37" s="39">
        <v>14771.42</v>
      </c>
      <c r="D37" s="40"/>
      <c r="E37" s="42"/>
      <c r="F37" s="13"/>
      <c r="G37" s="34"/>
      <c r="J37" s="36"/>
      <c r="K37" s="37"/>
    </row>
    <row r="38" spans="1:11" s="35" customFormat="1" ht="20.25" customHeight="1">
      <c r="A38" s="30"/>
      <c r="B38" s="38" t="s">
        <v>100</v>
      </c>
      <c r="C38" s="39">
        <v>15000</v>
      </c>
      <c r="D38" s="40"/>
      <c r="E38" s="42"/>
      <c r="F38" s="13"/>
      <c r="G38" s="34"/>
      <c r="J38" s="36"/>
      <c r="K38" s="37"/>
    </row>
    <row r="39" spans="1:11" s="35" customFormat="1" ht="20.25" customHeight="1">
      <c r="A39" s="30"/>
      <c r="B39" s="38" t="s">
        <v>101</v>
      </c>
      <c r="C39" s="39">
        <v>27820.91</v>
      </c>
      <c r="D39" s="40"/>
      <c r="E39" s="42"/>
      <c r="F39" s="13"/>
      <c r="G39" s="34"/>
      <c r="J39" s="36"/>
      <c r="K39" s="37"/>
    </row>
    <row r="40" spans="1:11" s="35" customFormat="1" ht="20.25" customHeight="1">
      <c r="A40" s="30"/>
      <c r="B40" s="38" t="s">
        <v>102</v>
      </c>
      <c r="C40" s="39">
        <v>5993.6</v>
      </c>
      <c r="D40" s="40"/>
      <c r="E40" s="42"/>
      <c r="F40" s="13"/>
      <c r="G40" s="34"/>
      <c r="J40" s="36"/>
      <c r="K40" s="37"/>
    </row>
    <row r="41" spans="1:11" s="35" customFormat="1" ht="20.25" customHeight="1">
      <c r="A41" s="30"/>
      <c r="B41" s="38" t="s">
        <v>103</v>
      </c>
      <c r="C41" s="39">
        <v>107538</v>
      </c>
      <c r="D41" s="40"/>
      <c r="E41" s="42"/>
      <c r="F41" s="13"/>
      <c r="G41" s="34"/>
      <c r="J41" s="36"/>
      <c r="K41" s="37"/>
    </row>
    <row r="42" spans="1:11" s="35" customFormat="1" ht="20.25" customHeight="1">
      <c r="A42" s="30"/>
      <c r="B42" s="38" t="s">
        <v>36</v>
      </c>
      <c r="C42" s="39">
        <v>29694.42</v>
      </c>
      <c r="D42" s="40"/>
      <c r="E42" s="42"/>
      <c r="F42" s="13"/>
      <c r="G42" s="34"/>
      <c r="J42" s="36"/>
      <c r="K42" s="37"/>
    </row>
    <row r="43" spans="1:11" s="35" customFormat="1" ht="20.25" customHeight="1">
      <c r="A43" s="30"/>
      <c r="B43" s="38" t="s">
        <v>81</v>
      </c>
      <c r="C43" s="39">
        <v>235</v>
      </c>
      <c r="D43" s="40"/>
      <c r="E43" s="42"/>
      <c r="F43" s="13"/>
      <c r="G43" s="34"/>
      <c r="J43" s="36"/>
      <c r="K43" s="37"/>
    </row>
    <row r="44" spans="1:11" s="35" customFormat="1" ht="20.25" customHeight="1">
      <c r="A44" s="30"/>
      <c r="B44" s="38" t="s">
        <v>104</v>
      </c>
      <c r="C44" s="39">
        <v>86.25</v>
      </c>
      <c r="D44" s="40"/>
      <c r="E44" s="42"/>
      <c r="F44" s="13"/>
      <c r="G44" s="34"/>
      <c r="J44" s="36"/>
      <c r="K44" s="37"/>
    </row>
    <row r="45" spans="1:11" s="35" customFormat="1" ht="20.25" customHeight="1">
      <c r="A45" s="30"/>
      <c r="B45" s="92" t="s">
        <v>105</v>
      </c>
      <c r="C45" s="39">
        <v>261</v>
      </c>
      <c r="D45" s="40"/>
      <c r="E45" s="42"/>
      <c r="F45" s="13"/>
      <c r="G45" s="34"/>
      <c r="J45" s="36"/>
      <c r="K45" s="37"/>
    </row>
    <row r="46" spans="1:11" s="35" customFormat="1" ht="20.25" customHeight="1">
      <c r="A46" s="30"/>
      <c r="B46" s="92" t="s">
        <v>106</v>
      </c>
      <c r="C46" s="39">
        <v>14758.69</v>
      </c>
      <c r="D46" s="40"/>
      <c r="E46" s="42"/>
      <c r="F46" s="13"/>
      <c r="G46" s="34"/>
      <c r="J46" s="36"/>
      <c r="K46" s="37"/>
    </row>
    <row r="47" spans="1:11" s="35" customFormat="1">
      <c r="A47" s="30"/>
      <c r="B47" s="38" t="s">
        <v>107</v>
      </c>
      <c r="C47" s="39">
        <v>4873.51</v>
      </c>
      <c r="D47" s="40"/>
      <c r="E47" s="42"/>
      <c r="F47" s="13"/>
      <c r="G47" s="34"/>
      <c r="J47" s="36"/>
      <c r="K47" s="37"/>
    </row>
    <row r="48" spans="1:11" s="35" customFormat="1">
      <c r="A48" s="30"/>
      <c r="B48" s="38" t="s">
        <v>108</v>
      </c>
      <c r="C48" s="39">
        <v>1455.78</v>
      </c>
      <c r="D48" s="40"/>
      <c r="E48" s="42"/>
      <c r="F48" s="13"/>
      <c r="G48" s="34"/>
      <c r="J48" s="36"/>
      <c r="K48" s="37"/>
    </row>
    <row r="49" spans="1:11" s="35" customFormat="1" ht="37.5">
      <c r="A49" s="30"/>
      <c r="B49" s="38" t="s">
        <v>109</v>
      </c>
      <c r="C49" s="39">
        <v>10311.719999999999</v>
      </c>
      <c r="D49" s="40"/>
      <c r="E49" s="42"/>
      <c r="F49" s="13"/>
      <c r="G49" s="34"/>
      <c r="J49" s="36"/>
      <c r="K49" s="37"/>
    </row>
    <row r="50" spans="1:11" s="35" customFormat="1">
      <c r="A50" s="30"/>
      <c r="B50" s="92" t="s">
        <v>110</v>
      </c>
      <c r="C50" s="39">
        <v>3051.72</v>
      </c>
      <c r="D50" s="40"/>
      <c r="E50" s="42"/>
      <c r="F50" s="13"/>
      <c r="G50" s="34"/>
      <c r="J50" s="36"/>
      <c r="K50" s="37"/>
    </row>
    <row r="51" spans="1:11" s="35" customFormat="1">
      <c r="A51" s="30"/>
      <c r="B51" s="92" t="s">
        <v>111</v>
      </c>
      <c r="C51" s="39">
        <v>6874.99</v>
      </c>
      <c r="D51" s="40"/>
      <c r="E51" s="42"/>
      <c r="F51" s="13"/>
      <c r="G51" s="34"/>
      <c r="J51" s="36"/>
      <c r="K51" s="37"/>
    </row>
    <row r="52" spans="1:11" s="35" customFormat="1">
      <c r="A52" s="30"/>
      <c r="B52" s="38" t="s">
        <v>112</v>
      </c>
      <c r="C52" s="39">
        <v>5503.49</v>
      </c>
      <c r="D52" s="40"/>
      <c r="E52" s="42"/>
      <c r="F52" s="13"/>
      <c r="G52" s="34"/>
      <c r="J52" s="36"/>
      <c r="K52" s="37"/>
    </row>
    <row r="53" spans="1:11" s="35" customFormat="1">
      <c r="A53" s="30"/>
      <c r="B53" s="92" t="s">
        <v>113</v>
      </c>
      <c r="C53" s="39">
        <v>30490.25</v>
      </c>
      <c r="D53" s="40"/>
      <c r="E53" s="42"/>
      <c r="F53" s="13"/>
      <c r="G53" s="34"/>
      <c r="J53" s="36"/>
      <c r="K53" s="37"/>
    </row>
    <row r="54" spans="1:11" s="35" customFormat="1">
      <c r="A54" s="30"/>
      <c r="B54" s="92" t="s">
        <v>82</v>
      </c>
      <c r="C54" s="39">
        <v>31223.81</v>
      </c>
      <c r="D54" s="40"/>
      <c r="E54" s="42"/>
      <c r="F54" s="13"/>
      <c r="G54" s="34"/>
      <c r="J54" s="36"/>
      <c r="K54" s="37"/>
    </row>
    <row r="55" spans="1:11" s="35" customFormat="1">
      <c r="A55" s="30"/>
      <c r="B55" s="38" t="s">
        <v>81</v>
      </c>
      <c r="C55" s="108">
        <v>882.3</v>
      </c>
      <c r="D55" s="40"/>
      <c r="E55" s="42"/>
      <c r="F55" s="13"/>
      <c r="G55" s="34"/>
      <c r="J55" s="36"/>
      <c r="K55" s="37"/>
    </row>
    <row r="56" spans="1:11" s="35" customFormat="1">
      <c r="A56" s="30"/>
      <c r="B56" s="38" t="s">
        <v>114</v>
      </c>
      <c r="C56" s="108">
        <v>1505.45</v>
      </c>
      <c r="D56" s="40"/>
      <c r="E56" s="42"/>
      <c r="F56" s="13"/>
      <c r="G56" s="34"/>
      <c r="J56" s="36"/>
      <c r="K56" s="37"/>
    </row>
    <row r="57" spans="1:11" s="35" customFormat="1">
      <c r="A57" s="30"/>
      <c r="B57" s="93" t="s">
        <v>47</v>
      </c>
      <c r="C57" s="94">
        <f>SUBTOTAL(109,[Стоимость всего:])</f>
        <v>522239.10999999993</v>
      </c>
      <c r="D57" s="94">
        <f>SUBTOTAL(109,[в т.ч. расходы со статьи КР])</f>
        <v>51668.19</v>
      </c>
      <c r="E57" s="42"/>
      <c r="F57" s="13"/>
      <c r="G57" s="34"/>
      <c r="J57" s="36"/>
      <c r="K57" s="37"/>
    </row>
    <row r="58" spans="1:11" s="35" customFormat="1">
      <c r="A58" s="30"/>
      <c r="B58" s="50"/>
      <c r="C58" s="49"/>
      <c r="D58" s="49"/>
      <c r="E58" s="42"/>
      <c r="F58" s="13"/>
      <c r="G58" s="34"/>
      <c r="J58" s="36"/>
      <c r="K58" s="37"/>
    </row>
    <row r="59" spans="1:11" s="35" customFormat="1">
      <c r="A59" s="30"/>
      <c r="B59" s="125" t="s">
        <v>83</v>
      </c>
      <c r="C59" s="125"/>
      <c r="D59" s="125"/>
      <c r="E59" s="125"/>
      <c r="F59" s="125"/>
      <c r="G59" s="34"/>
      <c r="J59" s="36"/>
      <c r="K59" s="37"/>
    </row>
    <row r="60" spans="1:11" s="35" customFormat="1" ht="37.5">
      <c r="A60" s="30"/>
      <c r="B60" s="66" t="s">
        <v>65</v>
      </c>
      <c r="C60" s="66" t="s">
        <v>66</v>
      </c>
      <c r="D60" s="66" t="s">
        <v>67</v>
      </c>
      <c r="E60" s="66" t="s">
        <v>68</v>
      </c>
      <c r="F60" s="66" t="s">
        <v>84</v>
      </c>
      <c r="G60" s="34"/>
      <c r="I60" s="42"/>
      <c r="J60" s="13"/>
      <c r="K60" s="37"/>
    </row>
    <row r="61" spans="1:11" s="35" customFormat="1">
      <c r="A61" s="30"/>
      <c r="B61" s="54">
        <v>7594.41</v>
      </c>
      <c r="C61" s="54">
        <v>68348.279999999984</v>
      </c>
      <c r="D61" s="54">
        <v>67403.08</v>
      </c>
      <c r="E61" s="54">
        <v>8540.2099999999991</v>
      </c>
      <c r="F61" s="54">
        <f>Таблица421[[#Totals],[в т.ч. расходы со статьи КР]]</f>
        <v>51668.19</v>
      </c>
      <c r="G61" s="34"/>
      <c r="I61" s="107"/>
      <c r="J61" s="107"/>
      <c r="K61" s="37"/>
    </row>
    <row r="62" spans="1:11" s="35" customFormat="1">
      <c r="A62" s="30"/>
      <c r="B62" s="55"/>
      <c r="C62" s="44"/>
      <c r="D62" s="56"/>
      <c r="E62" s="42"/>
      <c r="F62" s="13"/>
      <c r="G62" s="34"/>
      <c r="J62" s="36"/>
      <c r="K62" s="37"/>
    </row>
    <row r="63" spans="1:11" s="35" customFormat="1">
      <c r="A63" s="30"/>
      <c r="B63" s="56"/>
      <c r="C63" s="57" t="s">
        <v>54</v>
      </c>
      <c r="D63" s="57" t="s">
        <v>55</v>
      </c>
      <c r="G63" s="34"/>
      <c r="J63" s="36"/>
      <c r="K63" s="37"/>
    </row>
    <row r="64" spans="1:11" s="35" customFormat="1">
      <c r="A64" s="49"/>
      <c r="B64" s="95" t="s">
        <v>115</v>
      </c>
      <c r="C64" s="96">
        <v>22021.349760000005</v>
      </c>
      <c r="D64" s="96">
        <v>74904.870000000039</v>
      </c>
      <c r="G64" s="49"/>
      <c r="H64" s="34"/>
    </row>
    <row r="65" spans="1:12" s="35" customFormat="1" ht="30" customHeight="1">
      <c r="A65" s="49"/>
      <c r="B65" s="8"/>
      <c r="C65" s="8"/>
      <c r="D65" s="8"/>
      <c r="G65" s="49"/>
      <c r="H65" s="34"/>
    </row>
    <row r="66" spans="1:12" s="35" customFormat="1" hidden="1">
      <c r="A66" s="49"/>
      <c r="B66" s="97"/>
      <c r="C66" s="97"/>
      <c r="D66" s="97"/>
      <c r="G66" s="49"/>
      <c r="H66" s="34"/>
    </row>
    <row r="67" spans="1:12" s="99" customFormat="1" ht="48.75" customHeight="1">
      <c r="A67" s="98"/>
      <c r="B67" s="119" t="s">
        <v>57</v>
      </c>
      <c r="C67" s="119"/>
      <c r="D67" s="119"/>
      <c r="G67" s="98"/>
      <c r="H67" s="100"/>
    </row>
    <row r="68" spans="1:12">
      <c r="A68" s="44"/>
      <c r="B68" s="8"/>
      <c r="C68" s="61"/>
      <c r="G68" s="44"/>
    </row>
    <row r="69" spans="1:12" s="97" customFormat="1">
      <c r="A69" s="101"/>
      <c r="B69" s="56"/>
      <c r="C69" s="11"/>
      <c r="D69" s="56"/>
      <c r="E69" s="101"/>
      <c r="F69" s="101"/>
      <c r="G69" s="101"/>
      <c r="H69" s="102"/>
    </row>
    <row r="70" spans="1:12">
      <c r="A70" s="60" t="s">
        <v>58</v>
      </c>
      <c r="B70" s="103"/>
      <c r="C70" s="103"/>
      <c r="D70" s="104" t="s">
        <v>85</v>
      </c>
      <c r="F70" s="44"/>
      <c r="G70" s="44"/>
    </row>
    <row r="71" spans="1:12" s="56" customFormat="1">
      <c r="A71" s="16" t="s">
        <v>59</v>
      </c>
      <c r="B71" s="103"/>
      <c r="C71" s="103"/>
      <c r="D71" s="44" t="s">
        <v>86</v>
      </c>
      <c r="F71" s="44"/>
      <c r="G71" s="44"/>
      <c r="H71" s="7"/>
      <c r="I71" s="8"/>
      <c r="J71" s="8"/>
      <c r="K71" s="8"/>
      <c r="L71" s="8"/>
    </row>
    <row r="72" spans="1:12" s="56" customFormat="1">
      <c r="A72" s="44"/>
      <c r="B72" s="65"/>
      <c r="C72" s="8"/>
      <c r="E72" s="44"/>
      <c r="F72" s="44"/>
      <c r="G72" s="44"/>
      <c r="H72" s="7"/>
      <c r="I72" s="8"/>
      <c r="J72" s="8"/>
      <c r="K72" s="8"/>
      <c r="L72" s="8"/>
    </row>
    <row r="73" spans="1:12" s="56" customFormat="1" ht="18.75" customHeight="1">
      <c r="A73" s="120" t="s">
        <v>87</v>
      </c>
      <c r="B73" s="120"/>
      <c r="C73" s="120"/>
      <c r="D73" s="120"/>
      <c r="E73" s="120"/>
      <c r="F73" s="120"/>
      <c r="G73" s="105"/>
      <c r="H73" s="7"/>
      <c r="I73" s="8"/>
      <c r="J73" s="8"/>
      <c r="K73" s="8"/>
      <c r="L73" s="8"/>
    </row>
    <row r="74" spans="1:12" s="56" customFormat="1" ht="38.25" customHeight="1">
      <c r="A74" s="120"/>
      <c r="B74" s="120"/>
      <c r="C74" s="120"/>
      <c r="D74" s="120"/>
      <c r="E74" s="120"/>
      <c r="F74" s="120"/>
      <c r="G74" s="105"/>
      <c r="H74" s="7"/>
      <c r="I74" s="8"/>
      <c r="J74" s="8"/>
      <c r="K74" s="8"/>
      <c r="L74" s="8"/>
    </row>
    <row r="75" spans="1:12" ht="15" customHeight="1">
      <c r="A75" s="121" t="s">
        <v>88</v>
      </c>
      <c r="B75" s="121"/>
      <c r="C75" s="121"/>
      <c r="D75" s="121"/>
      <c r="E75" s="121"/>
      <c r="F75" s="121"/>
      <c r="G75" s="106"/>
    </row>
    <row r="76" spans="1:12" ht="42" customHeight="1">
      <c r="A76" s="121"/>
      <c r="B76" s="121"/>
      <c r="C76" s="121"/>
      <c r="D76" s="121"/>
      <c r="E76" s="121"/>
      <c r="F76" s="121"/>
      <c r="G76" s="106"/>
    </row>
    <row r="77" spans="1:12" s="64" customFormat="1" ht="42" customHeight="1">
      <c r="B77" s="65"/>
      <c r="C77" s="8"/>
      <c r="D77" s="56"/>
      <c r="E77" s="8"/>
      <c r="F77" s="8"/>
      <c r="G77" s="8"/>
      <c r="H77" s="7"/>
      <c r="I77" s="8"/>
      <c r="J77" s="8"/>
      <c r="K77" s="8"/>
      <c r="L77" s="8"/>
    </row>
  </sheetData>
  <sheetProtection password="ECC7" sheet="1" objects="1" scenarios="1"/>
  <mergeCells count="9">
    <mergeCell ref="B59:F59"/>
    <mergeCell ref="B67:D67"/>
    <mergeCell ref="A73:F74"/>
    <mergeCell ref="A75:F76"/>
    <mergeCell ref="B2:F2"/>
    <mergeCell ref="B3:F3"/>
    <mergeCell ref="B4:F4"/>
    <mergeCell ref="B5:F5"/>
    <mergeCell ref="B8:F9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64"/>
  <sheetViews>
    <sheetView view="pageBreakPreview" topLeftCell="A13" zoomScale="70" zoomScaleSheetLayoutView="70" workbookViewId="0">
      <selection activeCell="B33" sqref="B33"/>
    </sheetView>
  </sheetViews>
  <sheetFormatPr defaultRowHeight="18.75"/>
  <cols>
    <col min="1" max="1" width="5.42578125" style="64" customWidth="1"/>
    <col min="2" max="2" width="43.7109375" style="65" customWidth="1"/>
    <col min="3" max="3" width="26.140625" style="8" bestFit="1" customWidth="1"/>
    <col min="4" max="4" width="34" style="56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22" t="s">
        <v>0</v>
      </c>
      <c r="C2" s="122"/>
      <c r="D2" s="122"/>
      <c r="E2" s="122"/>
      <c r="F2" s="122"/>
      <c r="G2" s="10"/>
    </row>
    <row r="3" spans="1:12" ht="48.75" customHeight="1">
      <c r="A3" s="11"/>
      <c r="B3" s="123" t="s">
        <v>1</v>
      </c>
      <c r="C3" s="123"/>
      <c r="D3" s="123"/>
      <c r="E3" s="123"/>
      <c r="F3" s="123"/>
      <c r="G3" s="12"/>
    </row>
    <row r="4" spans="1:12" ht="20.25" customHeight="1">
      <c r="A4" s="11"/>
      <c r="B4" s="122" t="s">
        <v>2</v>
      </c>
      <c r="C4" s="122"/>
      <c r="D4" s="122"/>
      <c r="E4" s="122"/>
      <c r="F4" s="122"/>
      <c r="G4" s="13"/>
    </row>
    <row r="5" spans="1:12">
      <c r="A5" s="11"/>
      <c r="B5" s="122" t="s">
        <v>3</v>
      </c>
      <c r="C5" s="122"/>
      <c r="D5" s="122"/>
      <c r="E5" s="122"/>
      <c r="F5" s="122"/>
      <c r="G5" s="13"/>
    </row>
    <row r="6" spans="1:12">
      <c r="A6" s="11"/>
      <c r="B6" s="14"/>
      <c r="C6" s="11"/>
      <c r="D6" s="15"/>
      <c r="E6" s="11"/>
      <c r="F6" s="11"/>
      <c r="G6" s="13"/>
    </row>
    <row r="7" spans="1:12">
      <c r="A7" s="11"/>
      <c r="B7" s="16" t="s">
        <v>4</v>
      </c>
      <c r="C7" s="11"/>
      <c r="D7" s="15"/>
      <c r="E7" s="11"/>
      <c r="F7" s="11"/>
      <c r="G7" s="13"/>
    </row>
    <row r="8" spans="1:12">
      <c r="A8" s="11"/>
      <c r="B8" s="14"/>
      <c r="C8" s="11"/>
      <c r="D8" s="15"/>
      <c r="E8" s="11"/>
      <c r="F8" s="11"/>
      <c r="G8" s="13"/>
    </row>
    <row r="9" spans="1:12">
      <c r="A9" s="11" t="s">
        <v>5</v>
      </c>
      <c r="B9" s="17" t="s">
        <v>6</v>
      </c>
      <c r="C9" s="11"/>
      <c r="D9" s="15"/>
      <c r="E9" s="11"/>
      <c r="F9" s="11"/>
      <c r="G9" s="13"/>
    </row>
    <row r="10" spans="1:12">
      <c r="A10" s="11" t="s">
        <v>7</v>
      </c>
      <c r="B10" s="16" t="s">
        <v>8</v>
      </c>
      <c r="C10" s="11"/>
      <c r="D10" s="15"/>
      <c r="E10" s="11"/>
      <c r="F10" s="11"/>
      <c r="G10" s="13"/>
    </row>
    <row r="11" spans="1:12">
      <c r="A11" s="11" t="s">
        <v>9</v>
      </c>
      <c r="B11" s="16" t="s">
        <v>10</v>
      </c>
      <c r="C11" s="11"/>
      <c r="D11" s="15"/>
      <c r="E11" s="11"/>
      <c r="F11" s="11"/>
      <c r="G11" s="13"/>
    </row>
    <row r="12" spans="1:12" s="21" customFormat="1">
      <c r="A12" s="18" t="s">
        <v>11</v>
      </c>
      <c r="B12" s="16" t="s">
        <v>12</v>
      </c>
      <c r="C12" s="18"/>
      <c r="D12" s="15"/>
      <c r="E12" s="18"/>
      <c r="F12" s="18"/>
      <c r="G12" s="19"/>
      <c r="H12" s="20"/>
    </row>
    <row r="13" spans="1:12" s="21" customFormat="1">
      <c r="A13" s="18"/>
      <c r="B13" s="16"/>
      <c r="C13" s="18"/>
      <c r="D13" s="15"/>
      <c r="E13" s="18"/>
      <c r="F13" s="18"/>
      <c r="G13" s="19"/>
      <c r="H13" s="20"/>
    </row>
    <row r="14" spans="1:12" ht="81" customHeight="1">
      <c r="A14" s="22"/>
      <c r="B14" s="23" t="s">
        <v>13</v>
      </c>
      <c r="C14" s="23" t="s">
        <v>14</v>
      </c>
      <c r="D14" s="24" t="s">
        <v>15</v>
      </c>
      <c r="E14" s="25" t="s">
        <v>16</v>
      </c>
      <c r="F14" s="26"/>
      <c r="G14" s="27"/>
      <c r="K14" s="28"/>
      <c r="L14" s="29"/>
    </row>
    <row r="15" spans="1:12" s="35" customFormat="1">
      <c r="A15" s="30"/>
      <c r="B15" s="31"/>
      <c r="C15" s="32" t="s">
        <v>17</v>
      </c>
      <c r="D15" s="24" t="s">
        <v>18</v>
      </c>
      <c r="E15" s="24" t="s">
        <v>18</v>
      </c>
      <c r="F15" s="33"/>
      <c r="G15" s="13"/>
      <c r="H15" s="34"/>
      <c r="K15" s="36"/>
      <c r="L15" s="37"/>
    </row>
    <row r="16" spans="1:12" s="35" customFormat="1">
      <c r="A16" s="30"/>
      <c r="B16" s="38" t="s">
        <v>19</v>
      </c>
      <c r="C16" s="39" t="s">
        <v>20</v>
      </c>
      <c r="D16" s="40">
        <v>4207.2299999999996</v>
      </c>
      <c r="E16" s="41"/>
      <c r="F16" s="42"/>
      <c r="G16" s="13"/>
      <c r="H16" s="34"/>
      <c r="K16" s="36"/>
      <c r="L16" s="37"/>
    </row>
    <row r="17" spans="1:12" s="35" customFormat="1">
      <c r="A17" s="30"/>
      <c r="B17" s="38" t="s">
        <v>21</v>
      </c>
      <c r="C17" s="39" t="s">
        <v>20</v>
      </c>
      <c r="D17" s="40">
        <v>6891.15</v>
      </c>
      <c r="E17" s="41"/>
      <c r="F17" s="42"/>
      <c r="G17" s="13"/>
      <c r="H17" s="34"/>
      <c r="K17" s="36"/>
      <c r="L17" s="37"/>
    </row>
    <row r="18" spans="1:12" s="35" customFormat="1">
      <c r="A18" s="30"/>
      <c r="B18" s="38" t="s">
        <v>21</v>
      </c>
      <c r="C18" s="39" t="s">
        <v>22</v>
      </c>
      <c r="D18" s="40">
        <v>6103.3</v>
      </c>
      <c r="E18" s="41"/>
      <c r="F18" s="42"/>
      <c r="G18" s="13"/>
      <c r="H18" s="34"/>
      <c r="K18" s="36"/>
      <c r="L18" s="37"/>
    </row>
    <row r="19" spans="1:12" s="35" customFormat="1">
      <c r="A19" s="30"/>
      <c r="B19" s="38" t="s">
        <v>23</v>
      </c>
      <c r="C19" s="39" t="s">
        <v>22</v>
      </c>
      <c r="D19" s="40">
        <v>300</v>
      </c>
      <c r="E19" s="41"/>
      <c r="F19" s="42"/>
      <c r="G19" s="13"/>
      <c r="H19" s="34"/>
      <c r="K19" s="36"/>
      <c r="L19" s="37"/>
    </row>
    <row r="20" spans="1:12" s="35" customFormat="1">
      <c r="A20" s="30"/>
      <c r="B20" s="38" t="s">
        <v>24</v>
      </c>
      <c r="C20" s="39" t="s">
        <v>25</v>
      </c>
      <c r="D20" s="39">
        <v>2858.16</v>
      </c>
      <c r="E20" s="41"/>
      <c r="F20" s="42"/>
      <c r="G20" s="13"/>
      <c r="H20" s="34"/>
      <c r="K20" s="36"/>
      <c r="L20" s="37"/>
    </row>
    <row r="21" spans="1:12" s="35" customFormat="1">
      <c r="A21" s="30"/>
      <c r="B21" s="38" t="s">
        <v>21</v>
      </c>
      <c r="C21" s="39" t="s">
        <v>25</v>
      </c>
      <c r="D21" s="39">
        <v>8523.6630000000005</v>
      </c>
      <c r="E21" s="41"/>
      <c r="F21" s="42"/>
      <c r="G21" s="13"/>
      <c r="H21" s="34"/>
      <c r="K21" s="36"/>
      <c r="L21" s="37"/>
    </row>
    <row r="22" spans="1:12" s="35" customFormat="1">
      <c r="A22" s="30"/>
      <c r="B22" s="38" t="s">
        <v>26</v>
      </c>
      <c r="C22" s="39" t="s">
        <v>25</v>
      </c>
      <c r="D22" s="39">
        <v>2448</v>
      </c>
      <c r="E22" s="41"/>
      <c r="F22" s="42"/>
      <c r="G22" s="13"/>
      <c r="H22" s="34"/>
      <c r="K22" s="36"/>
      <c r="L22" s="37"/>
    </row>
    <row r="23" spans="1:12" s="35" customFormat="1">
      <c r="A23" s="30"/>
      <c r="B23" s="38" t="s">
        <v>27</v>
      </c>
      <c r="C23" s="39" t="s">
        <v>25</v>
      </c>
      <c r="D23" s="39">
        <v>203</v>
      </c>
      <c r="E23" s="41"/>
      <c r="F23" s="42"/>
      <c r="G23" s="13"/>
      <c r="H23" s="34"/>
      <c r="K23" s="36"/>
      <c r="L23" s="37"/>
    </row>
    <row r="24" spans="1:12" s="35" customFormat="1">
      <c r="A24" s="30"/>
      <c r="B24" s="38" t="s">
        <v>28</v>
      </c>
      <c r="C24" s="39" t="s">
        <v>29</v>
      </c>
      <c r="D24" s="39">
        <v>9663.8799999999992</v>
      </c>
      <c r="E24" s="41"/>
      <c r="F24" s="42"/>
      <c r="G24" s="13"/>
      <c r="H24" s="34"/>
      <c r="K24" s="36"/>
      <c r="L24" s="37"/>
    </row>
    <row r="25" spans="1:12" s="35" customFormat="1">
      <c r="A25" s="30"/>
      <c r="B25" s="38" t="s">
        <v>21</v>
      </c>
      <c r="C25" s="39" t="s">
        <v>29</v>
      </c>
      <c r="D25" s="39">
        <v>4025.71</v>
      </c>
      <c r="E25" s="41"/>
      <c r="F25" s="42"/>
      <c r="G25" s="13"/>
      <c r="H25" s="34"/>
      <c r="K25" s="36"/>
      <c r="L25" s="37"/>
    </row>
    <row r="26" spans="1:12" s="35" customFormat="1">
      <c r="A26" s="30"/>
      <c r="B26" s="38" t="s">
        <v>30</v>
      </c>
      <c r="C26" s="39" t="s">
        <v>29</v>
      </c>
      <c r="D26" s="39">
        <v>6600</v>
      </c>
      <c r="E26" s="41"/>
      <c r="F26" s="42"/>
      <c r="G26" s="13"/>
      <c r="H26" s="34"/>
      <c r="K26" s="36"/>
      <c r="L26" s="37"/>
    </row>
    <row r="27" spans="1:12" s="35" customFormat="1">
      <c r="A27" s="30"/>
      <c r="B27" s="38" t="s">
        <v>28</v>
      </c>
      <c r="C27" s="39" t="s">
        <v>31</v>
      </c>
      <c r="D27" s="39">
        <v>9663.8799999999992</v>
      </c>
      <c r="E27" s="41"/>
      <c r="F27" s="42"/>
      <c r="G27" s="13"/>
      <c r="H27" s="34"/>
      <c r="K27" s="36"/>
      <c r="L27" s="37"/>
    </row>
    <row r="28" spans="1:12" s="35" customFormat="1">
      <c r="A28" s="30"/>
      <c r="B28" s="38" t="s">
        <v>21</v>
      </c>
      <c r="C28" s="39" t="s">
        <v>31</v>
      </c>
      <c r="D28" s="39">
        <v>5052.05</v>
      </c>
      <c r="E28" s="41"/>
      <c r="F28" s="42"/>
      <c r="G28" s="13"/>
      <c r="H28" s="34"/>
      <c r="K28" s="36"/>
      <c r="L28" s="37"/>
    </row>
    <row r="29" spans="1:12" s="35" customFormat="1">
      <c r="A29" s="30"/>
      <c r="B29" s="38" t="s">
        <v>32</v>
      </c>
      <c r="C29" s="39" t="s">
        <v>31</v>
      </c>
      <c r="D29" s="39">
        <v>165000</v>
      </c>
      <c r="E29" s="41">
        <v>150000</v>
      </c>
      <c r="F29" s="42"/>
      <c r="G29" s="13"/>
      <c r="H29" s="34"/>
      <c r="K29" s="36"/>
      <c r="L29" s="37"/>
    </row>
    <row r="30" spans="1:12" s="35" customFormat="1">
      <c r="A30" s="30"/>
      <c r="B30" s="38" t="s">
        <v>33</v>
      </c>
      <c r="C30" s="39" t="s">
        <v>31</v>
      </c>
      <c r="D30" s="39">
        <v>10165</v>
      </c>
      <c r="E30" s="41"/>
      <c r="F30" s="42"/>
      <c r="G30" s="13"/>
      <c r="H30" s="34"/>
      <c r="K30" s="36"/>
      <c r="L30" s="37"/>
    </row>
    <row r="31" spans="1:12" s="35" customFormat="1">
      <c r="A31" s="30"/>
      <c r="B31" s="38" t="s">
        <v>34</v>
      </c>
      <c r="C31" s="39" t="s">
        <v>31</v>
      </c>
      <c r="D31" s="39">
        <v>3300</v>
      </c>
      <c r="E31" s="41"/>
      <c r="F31" s="42"/>
      <c r="G31" s="13"/>
      <c r="H31" s="34"/>
      <c r="K31" s="36"/>
      <c r="L31" s="37"/>
    </row>
    <row r="32" spans="1:12" s="35" customFormat="1">
      <c r="A32" s="30"/>
      <c r="B32" s="38" t="s">
        <v>28</v>
      </c>
      <c r="C32" s="39" t="s">
        <v>35</v>
      </c>
      <c r="D32" s="39">
        <v>9663.8799999999992</v>
      </c>
      <c r="E32" s="41"/>
      <c r="F32" s="42"/>
      <c r="G32" s="13"/>
      <c r="H32" s="34"/>
      <c r="K32" s="36"/>
      <c r="L32" s="37"/>
    </row>
    <row r="33" spans="1:12" s="35" customFormat="1">
      <c r="A33" s="30"/>
      <c r="B33" s="38" t="s">
        <v>36</v>
      </c>
      <c r="C33" s="39" t="s">
        <v>35</v>
      </c>
      <c r="D33" s="39">
        <v>679.65</v>
      </c>
      <c r="E33" s="41"/>
      <c r="F33" s="42"/>
      <c r="G33" s="13"/>
      <c r="H33" s="34"/>
      <c r="K33" s="36"/>
      <c r="L33" s="37"/>
    </row>
    <row r="34" spans="1:12" s="35" customFormat="1">
      <c r="A34" s="30"/>
      <c r="B34" s="38" t="s">
        <v>36</v>
      </c>
      <c r="C34" s="39" t="s">
        <v>35</v>
      </c>
      <c r="D34" s="39">
        <v>2021</v>
      </c>
      <c r="E34" s="41"/>
      <c r="F34" s="42"/>
      <c r="G34" s="13"/>
      <c r="H34" s="34"/>
      <c r="K34" s="36"/>
      <c r="L34" s="37"/>
    </row>
    <row r="35" spans="1:12" s="35" customFormat="1">
      <c r="A35" s="30"/>
      <c r="B35" s="38" t="s">
        <v>37</v>
      </c>
      <c r="C35" s="39" t="s">
        <v>35</v>
      </c>
      <c r="D35" s="39">
        <v>2334.5</v>
      </c>
      <c r="E35" s="41"/>
      <c r="F35" s="42"/>
      <c r="G35" s="13"/>
      <c r="H35" s="34"/>
      <c r="K35" s="36"/>
      <c r="L35" s="37"/>
    </row>
    <row r="36" spans="1:12" s="35" customFormat="1">
      <c r="A36" s="30"/>
      <c r="B36" s="38" t="s">
        <v>38</v>
      </c>
      <c r="C36" s="39" t="s">
        <v>35</v>
      </c>
      <c r="D36" s="39">
        <v>2892</v>
      </c>
      <c r="E36" s="41"/>
      <c r="F36" s="42"/>
      <c r="G36" s="13"/>
      <c r="H36" s="34"/>
      <c r="K36" s="36"/>
      <c r="L36" s="37"/>
    </row>
    <row r="37" spans="1:12" s="35" customFormat="1">
      <c r="A37" s="30"/>
      <c r="B37" s="38" t="s">
        <v>32</v>
      </c>
      <c r="C37" s="39" t="s">
        <v>35</v>
      </c>
      <c r="D37" s="39">
        <v>110000</v>
      </c>
      <c r="E37" s="41">
        <v>100000</v>
      </c>
      <c r="F37" s="42"/>
      <c r="G37" s="13"/>
      <c r="H37" s="34"/>
      <c r="K37" s="36"/>
      <c r="L37" s="37"/>
    </row>
    <row r="38" spans="1:12" s="35" customFormat="1">
      <c r="A38" s="30"/>
      <c r="B38" s="38" t="s">
        <v>28</v>
      </c>
      <c r="C38" s="39" t="s">
        <v>39</v>
      </c>
      <c r="D38" s="39">
        <v>9663.8799999999992</v>
      </c>
      <c r="E38" s="41"/>
      <c r="F38" s="42"/>
      <c r="G38" s="13"/>
      <c r="H38" s="34"/>
      <c r="K38" s="36"/>
      <c r="L38" s="37"/>
    </row>
    <row r="39" spans="1:12" s="35" customFormat="1">
      <c r="A39" s="30"/>
      <c r="B39" s="38" t="s">
        <v>28</v>
      </c>
      <c r="C39" s="39" t="s">
        <v>40</v>
      </c>
      <c r="D39" s="39">
        <v>9663.8799999999992</v>
      </c>
      <c r="E39" s="41"/>
      <c r="F39" s="42"/>
      <c r="G39" s="13"/>
      <c r="H39" s="34"/>
      <c r="K39" s="36"/>
      <c r="L39" s="37"/>
    </row>
    <row r="40" spans="1:12" s="35" customFormat="1">
      <c r="A40" s="30"/>
      <c r="B40" s="38" t="s">
        <v>41</v>
      </c>
      <c r="C40" s="39" t="s">
        <v>42</v>
      </c>
      <c r="D40" s="39">
        <v>1840</v>
      </c>
      <c r="E40" s="41"/>
      <c r="F40" s="42"/>
      <c r="G40" s="13"/>
      <c r="H40" s="34"/>
      <c r="K40" s="36"/>
      <c r="L40" s="37"/>
    </row>
    <row r="41" spans="1:12" s="35" customFormat="1">
      <c r="A41" s="30"/>
      <c r="B41" s="38" t="s">
        <v>43</v>
      </c>
      <c r="C41" s="39" t="s">
        <v>42</v>
      </c>
      <c r="D41" s="39">
        <v>14663.88</v>
      </c>
      <c r="E41" s="41"/>
      <c r="F41" s="42"/>
      <c r="G41" s="13"/>
      <c r="H41" s="34"/>
      <c r="K41" s="36"/>
      <c r="L41" s="37"/>
    </row>
    <row r="42" spans="1:12" s="35" customFormat="1">
      <c r="A42" s="30"/>
      <c r="B42" s="38" t="s">
        <v>44</v>
      </c>
      <c r="C42" s="39" t="s">
        <v>42</v>
      </c>
      <c r="D42" s="39">
        <v>350.25</v>
      </c>
      <c r="E42" s="41"/>
      <c r="F42" s="42"/>
      <c r="G42" s="13"/>
      <c r="H42" s="34"/>
      <c r="K42" s="36"/>
      <c r="L42" s="37"/>
    </row>
    <row r="43" spans="1:12" s="35" customFormat="1">
      <c r="A43" s="30"/>
      <c r="B43" s="38" t="s">
        <v>28</v>
      </c>
      <c r="C43" s="39" t="s">
        <v>45</v>
      </c>
      <c r="D43" s="39">
        <v>9663.8799999999992</v>
      </c>
      <c r="E43" s="41"/>
      <c r="F43" s="42"/>
      <c r="G43" s="13"/>
      <c r="H43" s="34"/>
      <c r="K43" s="36"/>
      <c r="L43" s="37"/>
    </row>
    <row r="44" spans="1:12" s="35" customFormat="1">
      <c r="A44" s="30"/>
      <c r="B44" s="38" t="s">
        <v>21</v>
      </c>
      <c r="C44" s="39" t="s">
        <v>46</v>
      </c>
      <c r="D44" s="43">
        <v>492.5</v>
      </c>
      <c r="E44" s="41"/>
      <c r="F44" s="42"/>
      <c r="G44" s="13"/>
      <c r="H44" s="34"/>
      <c r="K44" s="36"/>
      <c r="L44" s="37"/>
    </row>
    <row r="45" spans="1:12" s="35" customFormat="1">
      <c r="A45" s="30"/>
      <c r="B45" s="38" t="s">
        <v>24</v>
      </c>
      <c r="C45" s="39" t="s">
        <v>46</v>
      </c>
      <c r="D45" s="39">
        <v>603</v>
      </c>
      <c r="E45" s="41"/>
      <c r="F45" s="42"/>
      <c r="G45" s="13"/>
      <c r="H45" s="34"/>
      <c r="K45" s="36"/>
      <c r="L45" s="37"/>
    </row>
    <row r="46" spans="1:12" s="35" customFormat="1">
      <c r="A46" s="30"/>
      <c r="B46" s="38" t="s">
        <v>28</v>
      </c>
      <c r="C46" s="39" t="s">
        <v>46</v>
      </c>
      <c r="D46" s="39">
        <v>9663.8799999999992</v>
      </c>
      <c r="E46" s="41"/>
      <c r="F46" s="42"/>
      <c r="G46" s="13"/>
      <c r="H46" s="34"/>
      <c r="K46" s="36"/>
      <c r="L46" s="37"/>
    </row>
    <row r="47" spans="1:12">
      <c r="A47" s="44"/>
      <c r="B47" s="45" t="s">
        <v>47</v>
      </c>
      <c r="C47" s="46"/>
      <c r="D47" s="47">
        <f>SUBTOTAL(109,D15:D46)</f>
        <v>429201.20299999998</v>
      </c>
      <c r="E47" s="48">
        <f>SUBTOTAL(109,E15:E46)</f>
        <v>250000</v>
      </c>
      <c r="F47" s="27"/>
      <c r="G47" s="44"/>
    </row>
    <row r="48" spans="1:12" s="35" customFormat="1">
      <c r="A48" s="49"/>
      <c r="B48" s="50"/>
      <c r="C48" s="51"/>
      <c r="D48" s="52"/>
      <c r="E48" s="49"/>
      <c r="F48" s="49"/>
      <c r="G48" s="49"/>
      <c r="H48" s="34"/>
    </row>
    <row r="49" spans="1:12" s="35" customFormat="1" ht="21" customHeight="1">
      <c r="A49" s="49"/>
      <c r="B49" s="50"/>
      <c r="C49" s="49"/>
      <c r="D49" s="49"/>
      <c r="E49" s="49"/>
      <c r="F49" s="49"/>
      <c r="G49" s="49"/>
      <c r="H49" s="34"/>
    </row>
    <row r="50" spans="1:12" s="35" customFormat="1">
      <c r="A50" s="49"/>
      <c r="B50" s="126" t="s">
        <v>48</v>
      </c>
      <c r="C50" s="127"/>
      <c r="D50" s="127"/>
      <c r="E50" s="127"/>
      <c r="F50" s="128"/>
      <c r="G50" s="49"/>
      <c r="H50" s="34"/>
    </row>
    <row r="51" spans="1:12">
      <c r="A51" s="44"/>
      <c r="B51" s="53" t="s">
        <v>49</v>
      </c>
      <c r="C51" s="53" t="s">
        <v>50</v>
      </c>
      <c r="D51" s="53" t="s">
        <v>51</v>
      </c>
      <c r="E51" s="53" t="s">
        <v>52</v>
      </c>
      <c r="F51" s="53" t="s">
        <v>53</v>
      </c>
      <c r="G51" s="44"/>
    </row>
    <row r="52" spans="1:12">
      <c r="A52" s="44"/>
      <c r="B52" s="54">
        <v>7349.99</v>
      </c>
      <c r="C52" s="54">
        <v>74565.009999999995</v>
      </c>
      <c r="D52" s="54">
        <v>74320.59</v>
      </c>
      <c r="E52" s="54">
        <v>7594.4100000000017</v>
      </c>
      <c r="F52" s="54">
        <f>E47</f>
        <v>250000</v>
      </c>
      <c r="G52" s="44"/>
    </row>
    <row r="53" spans="1:12">
      <c r="A53" s="44"/>
      <c r="B53" s="55"/>
      <c r="C53" s="44"/>
      <c r="E53" s="44"/>
      <c r="F53" s="44"/>
      <c r="G53" s="44"/>
      <c r="H53" s="7">
        <f>B52+C52-D52</f>
        <v>7594.4100000000035</v>
      </c>
    </row>
    <row r="54" spans="1:12">
      <c r="A54" s="44"/>
      <c r="B54" s="56"/>
      <c r="C54" s="57" t="s">
        <v>54</v>
      </c>
      <c r="D54" s="57" t="s">
        <v>55</v>
      </c>
      <c r="E54" s="44"/>
      <c r="F54" s="44"/>
      <c r="G54" s="44"/>
    </row>
    <row r="55" spans="1:12">
      <c r="A55" s="44"/>
      <c r="B55" s="58" t="s">
        <v>56</v>
      </c>
      <c r="C55" s="59">
        <v>271586.57303999999</v>
      </c>
      <c r="D55" s="59">
        <v>74595.81</v>
      </c>
      <c r="E55" s="44"/>
      <c r="F55" s="44"/>
      <c r="G55" s="44"/>
    </row>
    <row r="56" spans="1:12" ht="60.75" customHeight="1">
      <c r="A56" s="44"/>
      <c r="B56" s="119" t="s">
        <v>57</v>
      </c>
      <c r="C56" s="119"/>
      <c r="D56" s="119"/>
      <c r="E56" s="44"/>
      <c r="F56" s="44"/>
      <c r="G56" s="44"/>
    </row>
    <row r="57" spans="1:12">
      <c r="A57" s="44"/>
      <c r="B57" s="14"/>
      <c r="C57" s="11"/>
      <c r="E57" s="44"/>
      <c r="F57" s="44"/>
      <c r="G57" s="44"/>
    </row>
    <row r="58" spans="1:12">
      <c r="A58" s="44"/>
      <c r="B58" s="60" t="s">
        <v>58</v>
      </c>
      <c r="C58" s="61"/>
      <c r="E58" s="44"/>
      <c r="F58" s="44"/>
      <c r="G58" s="44"/>
    </row>
    <row r="59" spans="1:12" s="56" customFormat="1">
      <c r="A59" s="44"/>
      <c r="B59" s="14" t="s">
        <v>59</v>
      </c>
      <c r="C59" s="11"/>
      <c r="E59" s="44"/>
      <c r="F59" s="44"/>
      <c r="G59" s="44"/>
      <c r="H59" s="7"/>
      <c r="I59" s="8"/>
      <c r="J59" s="8"/>
      <c r="K59" s="8"/>
      <c r="L59" s="8"/>
    </row>
    <row r="60" spans="1:12" s="56" customFormat="1">
      <c r="A60" s="44"/>
      <c r="B60" s="14"/>
      <c r="C60" s="11"/>
      <c r="E60" s="44"/>
      <c r="F60" s="44"/>
      <c r="G60" s="44"/>
      <c r="H60" s="7"/>
      <c r="I60" s="8"/>
      <c r="J60" s="8"/>
      <c r="K60" s="8"/>
      <c r="L60" s="8"/>
    </row>
    <row r="61" spans="1:12" s="56" customFormat="1" ht="18.75" customHeight="1">
      <c r="A61" s="62" t="s">
        <v>60</v>
      </c>
      <c r="B61" s="14"/>
      <c r="C61" s="14"/>
      <c r="D61" s="14"/>
      <c r="E61" s="14"/>
      <c r="F61" s="14"/>
      <c r="G61" s="14"/>
      <c r="H61" s="7"/>
      <c r="I61" s="8"/>
      <c r="J61" s="8"/>
      <c r="K61" s="8"/>
      <c r="L61" s="8"/>
    </row>
    <row r="62" spans="1:12" s="56" customFormat="1">
      <c r="A62" s="14"/>
      <c r="B62" s="14"/>
      <c r="C62" s="14"/>
      <c r="D62" s="14"/>
      <c r="E62" s="14"/>
      <c r="F62" s="14"/>
      <c r="G62" s="14"/>
      <c r="H62" s="7"/>
      <c r="I62" s="8"/>
      <c r="J62" s="8"/>
      <c r="K62" s="8"/>
      <c r="L62" s="8"/>
    </row>
    <row r="63" spans="1:12">
      <c r="A63" s="60" t="s">
        <v>61</v>
      </c>
      <c r="B63" s="44"/>
      <c r="C63" s="44"/>
      <c r="E63" s="44"/>
      <c r="F63" s="44"/>
      <c r="G63" s="44"/>
    </row>
    <row r="64" spans="1:12">
      <c r="A64" s="44"/>
      <c r="B64" s="63" t="s">
        <v>62</v>
      </c>
      <c r="C64" s="44"/>
      <c r="E64" s="44"/>
      <c r="F64" s="44"/>
      <c r="G64" s="44"/>
    </row>
  </sheetData>
  <mergeCells count="6">
    <mergeCell ref="B56:D56"/>
    <mergeCell ref="B2:F2"/>
    <mergeCell ref="B3:F3"/>
    <mergeCell ref="B4:F4"/>
    <mergeCell ref="B5:F5"/>
    <mergeCell ref="B50:F50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2016 год</vt:lpstr>
      <vt:lpstr>2015 год</vt:lpstr>
      <vt:lpstr>2014 год</vt:lpstr>
      <vt:lpstr>2013 год</vt:lpstr>
      <vt:lpstr>'2013 год'!Область_печати</vt:lpstr>
      <vt:lpstr>'2014 год'!Область_печати</vt:lpstr>
      <vt:lpstr>'2015 год'!Область_печати</vt:lpstr>
      <vt:lpstr>'2016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Anya</cp:lastModifiedBy>
  <dcterms:created xsi:type="dcterms:W3CDTF">2014-09-19T05:19:38Z</dcterms:created>
  <dcterms:modified xsi:type="dcterms:W3CDTF">2017-03-01T04:22:35Z</dcterms:modified>
</cp:coreProperties>
</file>