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8" activeTab="36"/>
  </bookViews>
  <sheets>
    <sheet name="Февраль" sheetId="1" r:id="rId1"/>
    <sheet name="январь" sheetId="2" r:id="rId2"/>
    <sheet name="декабр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2010г" sheetId="13" r:id="rId13"/>
    <sheet name="январь2011г" sheetId="14" r:id="rId14"/>
    <sheet name="февраль2011г" sheetId="15" r:id="rId15"/>
    <sheet name="март2011г" sheetId="16" r:id="rId16"/>
    <sheet name="апрель2011г" sheetId="17" r:id="rId17"/>
    <sheet name="май2011г" sheetId="18" r:id="rId18"/>
    <sheet name="июнь2011г" sheetId="19" r:id="rId19"/>
    <sheet name="июль2011г" sheetId="20" r:id="rId20"/>
    <sheet name="август2011г" sheetId="21" r:id="rId21"/>
    <sheet name="сент2011г" sheetId="22" r:id="rId22"/>
    <sheet name="окт2011г" sheetId="23" r:id="rId23"/>
    <sheet name="ноя2011г" sheetId="24" r:id="rId24"/>
    <sheet name="декаб2011г" sheetId="25" r:id="rId25"/>
    <sheet name="янв 12" sheetId="26" r:id="rId26"/>
    <sheet name="февр2012г" sheetId="27" r:id="rId27"/>
    <sheet name="март2012г" sheetId="28" r:id="rId28"/>
    <sheet name="апр2012г" sheetId="29" r:id="rId29"/>
    <sheet name="май2012г" sheetId="30" r:id="rId30"/>
    <sheet name="июнь2012г" sheetId="31" r:id="rId31"/>
    <sheet name="июль2012г" sheetId="32" r:id="rId32"/>
    <sheet name="авг2012г" sheetId="33" r:id="rId33"/>
    <sheet name="сент2012г" sheetId="34" r:id="rId34"/>
    <sheet name="окт2012г" sheetId="35" r:id="rId35"/>
    <sheet name="нояб2012г" sheetId="36" r:id="rId36"/>
    <sheet name="декаб2012г" sheetId="37" r:id="rId37"/>
  </sheets>
  <externalReferences>
    <externalReference r:id="rId40"/>
  </externalReferences>
  <definedNames>
    <definedName name="_xlnm.Print_Area" localSheetId="25">'янв 12'!$A$1:$O$99</definedName>
  </definedNames>
  <calcPr fullCalcOnLoad="1"/>
</workbook>
</file>

<file path=xl/sharedStrings.xml><?xml version="1.0" encoding="utf-8"?>
<sst xmlns="http://schemas.openxmlformats.org/spreadsheetml/2006/main" count="4118" uniqueCount="312">
  <si>
    <t xml:space="preserve">      Сальдо</t>
  </si>
  <si>
    <t>Начислено</t>
  </si>
  <si>
    <t>Оплачено</t>
  </si>
  <si>
    <t xml:space="preserve">  Оплачено</t>
  </si>
  <si>
    <t xml:space="preserve">   Всего</t>
  </si>
  <si>
    <t>Сальдо на конец</t>
  </si>
  <si>
    <t>на начало  м-ца</t>
  </si>
  <si>
    <t>:</t>
  </si>
  <si>
    <t>льгот</t>
  </si>
  <si>
    <t>оплачено</t>
  </si>
  <si>
    <t>периода</t>
  </si>
  <si>
    <t>Содержание</t>
  </si>
  <si>
    <t>ИТОГО:</t>
  </si>
  <si>
    <t>Дата</t>
  </si>
  <si>
    <t xml:space="preserve">Краткое описание работ </t>
  </si>
  <si>
    <t xml:space="preserve"> Затрата    труда</t>
  </si>
  <si>
    <t xml:space="preserve">   Материалы</t>
  </si>
  <si>
    <t>Бригада</t>
  </si>
  <si>
    <t>ст-ть 1 час(руб)</t>
  </si>
  <si>
    <t xml:space="preserve">время </t>
  </si>
  <si>
    <t>Ст-ть работ(руб)</t>
  </si>
  <si>
    <t>нимен-е</t>
  </si>
  <si>
    <t>ед.изм</t>
  </si>
  <si>
    <t>Стоим-ть(руб)</t>
  </si>
  <si>
    <t>домохозяйство</t>
  </si>
  <si>
    <t>2ч</t>
  </si>
  <si>
    <t>итого</t>
  </si>
  <si>
    <t xml:space="preserve">                  электроцех</t>
  </si>
  <si>
    <t>Текущее и аварийное обслуживание  3776,0*1,53=5777,28</t>
  </si>
  <si>
    <t>йное</t>
  </si>
  <si>
    <t>обслуживание</t>
  </si>
  <si>
    <t>Уборка подъезда, обслуживание и уборка зем.участкак</t>
  </si>
  <si>
    <t>частка</t>
  </si>
  <si>
    <t>освещение МОП</t>
  </si>
  <si>
    <t>прочие услуги паспорт.стола</t>
  </si>
  <si>
    <t>)</t>
  </si>
  <si>
    <t>Всего затрат:</t>
  </si>
  <si>
    <t>Остаток:</t>
  </si>
  <si>
    <t>ед.изм.</t>
  </si>
  <si>
    <t>1-е пол-е 2009г</t>
  </si>
  <si>
    <t>Сальдо на 1.09.09г</t>
  </si>
  <si>
    <t>Примечание</t>
  </si>
  <si>
    <t>Начисление</t>
  </si>
  <si>
    <t>Затрачено</t>
  </si>
  <si>
    <t>Остаток</t>
  </si>
  <si>
    <t>обследование иревизия</t>
  </si>
  <si>
    <t>*1,53</t>
  </si>
  <si>
    <t>*14,2</t>
  </si>
  <si>
    <t>тек.рем.</t>
  </si>
  <si>
    <t>задолжн</t>
  </si>
  <si>
    <t xml:space="preserve">обследование </t>
  </si>
  <si>
    <t>19,01.10</t>
  </si>
  <si>
    <t xml:space="preserve">Обследование </t>
  </si>
  <si>
    <t>1ч</t>
  </si>
  <si>
    <t>23.01.10г</t>
  </si>
  <si>
    <t>12.01.10г</t>
  </si>
  <si>
    <t>на1.03.10г</t>
  </si>
  <si>
    <t>на1.02.10г</t>
  </si>
  <si>
    <t>*1,0*0,58</t>
  </si>
  <si>
    <t>1,33 1,97</t>
  </si>
  <si>
    <t>затрачено</t>
  </si>
  <si>
    <t>задолжность</t>
  </si>
  <si>
    <t>Гастелло 29 январь 2010г</t>
  </si>
  <si>
    <t>Гастелло   29 февраль 2010г</t>
  </si>
  <si>
    <t>ОООБелово Строй Гарант</t>
  </si>
  <si>
    <t>Тех. ремонт.</t>
  </si>
  <si>
    <t>обследование</t>
  </si>
  <si>
    <t>кол-во</t>
  </si>
  <si>
    <t>цена в (руб)</t>
  </si>
  <si>
    <t>итого:</t>
  </si>
  <si>
    <t xml:space="preserve">Текущее иаварийное </t>
  </si>
  <si>
    <t>*1,33*1,97</t>
  </si>
  <si>
    <t>управление</t>
  </si>
  <si>
    <t>прочие пасп.стол</t>
  </si>
  <si>
    <t>шт</t>
  </si>
  <si>
    <t>=</t>
  </si>
  <si>
    <t>Всего затрат</t>
  </si>
  <si>
    <t>Лицевой счет</t>
  </si>
  <si>
    <t xml:space="preserve">Многоквартирного дома по адресу </t>
  </si>
  <si>
    <t>№ п/п</t>
  </si>
  <si>
    <t>Наименоваие</t>
  </si>
  <si>
    <t>ед .измерения</t>
  </si>
  <si>
    <t>сумма руб.</t>
  </si>
  <si>
    <t>Начисленно за месяц</t>
  </si>
  <si>
    <t>руб.</t>
  </si>
  <si>
    <t>Оплаченно</t>
  </si>
  <si>
    <t>Задолженость</t>
  </si>
  <si>
    <t>Фактические затраты в т.ч.</t>
  </si>
  <si>
    <t>Уборка придомовой территории</t>
  </si>
  <si>
    <t>Плата за управлеие</t>
  </si>
  <si>
    <t>Услуги аварийно- диспетчерской службы</t>
  </si>
  <si>
    <t>поступило заявок</t>
  </si>
  <si>
    <t>выполнено заявок</t>
  </si>
  <si>
    <t>Оплата за общедомое освещение</t>
  </si>
  <si>
    <t>услуги паспортного стола, БЦКП</t>
  </si>
  <si>
    <t>Текущий ремонт</t>
  </si>
  <si>
    <t>руб</t>
  </si>
  <si>
    <t xml:space="preserve"> перечисления с УК Сенат</t>
  </si>
  <si>
    <t>Остаток по дому фактический за месяц</t>
  </si>
  <si>
    <t>Накопления на капитальный ремонт</t>
  </si>
  <si>
    <t>Накоплено на начало месяца</t>
  </si>
  <si>
    <t>Задолженность на начало месяца</t>
  </si>
  <si>
    <t>Задолженность на конец месяца</t>
  </si>
  <si>
    <t>Накопленно на конец месяца</t>
  </si>
  <si>
    <t>Подпись уполномоченного:</t>
  </si>
  <si>
    <t>Дата:</t>
  </si>
  <si>
    <t>март м-ц  2010г</t>
  </si>
  <si>
    <t>ул.Гастелло, 29</t>
  </si>
  <si>
    <t>ул. Гастелло,29</t>
  </si>
  <si>
    <t>за март месяц 2010 года</t>
  </si>
  <si>
    <t>чистка вентил-ции</t>
  </si>
  <si>
    <t>26.03.10г</t>
  </si>
  <si>
    <t>рем-т центр.задв.</t>
  </si>
  <si>
    <t>чистка ветиляции</t>
  </si>
  <si>
    <t>ремонт центр.задвижки</t>
  </si>
  <si>
    <t>апрель  м-ц  2010г</t>
  </si>
  <si>
    <t>04,2010г</t>
  </si>
  <si>
    <t>за апрель месяц 2010 года</t>
  </si>
  <si>
    <t>май  м-ц  2010г</t>
  </si>
  <si>
    <t>за май месяц 2010 года</t>
  </si>
  <si>
    <t>июнь  м-ц  2010г</t>
  </si>
  <si>
    <t>за июнь месяц 2010 года</t>
  </si>
  <si>
    <t>июль  м-ц  2010г</t>
  </si>
  <si>
    <t>07.2010г</t>
  </si>
  <si>
    <t>Оплата за обсл-е обш/дом эл/сетей</t>
  </si>
  <si>
    <t>нежилое/помещ рит. услуги</t>
  </si>
  <si>
    <t>маг.майский 129,6*4,71=610,42</t>
  </si>
  <si>
    <t>129,6*1,5=194,40</t>
  </si>
  <si>
    <t>рит-е услуги 60,0*4,71=282,60</t>
  </si>
  <si>
    <t>60,0*1,5=90,0</t>
  </si>
  <si>
    <t xml:space="preserve">                     </t>
  </si>
  <si>
    <t>за июль месяц 2010 года</t>
  </si>
  <si>
    <t>август   м-ц  2010г</t>
  </si>
  <si>
    <t>за август месяц 2010 года</t>
  </si>
  <si>
    <t>08,2010г</t>
  </si>
  <si>
    <t>ремонт кровли</t>
  </si>
  <si>
    <t>уст-ка  замка</t>
  </si>
  <si>
    <t>2 чел.</t>
  </si>
  <si>
    <t>Обслуживание и содержание БСГ</t>
  </si>
  <si>
    <t>Зар/пл домкома</t>
  </si>
  <si>
    <t>Рем-т и содерж. Эл/сентей общ.освещ.</t>
  </si>
  <si>
    <t>за сентябрь   месяц 2010 года</t>
  </si>
  <si>
    <t>сентябрь    м-ц  2010г</t>
  </si>
  <si>
    <t>октябрь    м-ц  2010г</t>
  </si>
  <si>
    <t>Зарплата домкома</t>
  </si>
  <si>
    <t>Зарплата уполномоченного</t>
  </si>
  <si>
    <t>Обсл-е ОООБелСтройГар</t>
  </si>
  <si>
    <t>Зарплата уполномоченнного</t>
  </si>
  <si>
    <t>Содаржание</t>
  </si>
  <si>
    <t>маг-н майский</t>
  </si>
  <si>
    <t>Гастелло29 декабрь 2009г</t>
  </si>
  <si>
    <t>Гастелло 29 февраль2010г</t>
  </si>
  <si>
    <t>ноябрь    м-ц  2010г</t>
  </si>
  <si>
    <t>набивка сальников</t>
  </si>
  <si>
    <t>02.2010г</t>
  </si>
  <si>
    <t>19,02.10</t>
  </si>
  <si>
    <t>23.02.10г</t>
  </si>
  <si>
    <t>12.02.10г</t>
  </si>
  <si>
    <t>12.2009г</t>
  </si>
  <si>
    <t>15.12.2009г</t>
  </si>
  <si>
    <t>21.12.2009г</t>
  </si>
  <si>
    <t>11.2009г</t>
  </si>
  <si>
    <t>11,03,10г</t>
  </si>
  <si>
    <t>21.2010г</t>
  </si>
  <si>
    <t>оследовавие</t>
  </si>
  <si>
    <t>05.2010г</t>
  </si>
  <si>
    <t>обледование</t>
  </si>
  <si>
    <t>0,3ч</t>
  </si>
  <si>
    <t>062010г</t>
  </si>
  <si>
    <t>2чел</t>
  </si>
  <si>
    <t>06.2010г</t>
  </si>
  <si>
    <t>чистка канализации</t>
  </si>
  <si>
    <t>08.2010г</t>
  </si>
  <si>
    <t>9.2010г</t>
  </si>
  <si>
    <t>ревизия  электропроводки</t>
  </si>
  <si>
    <t>10.2010г</t>
  </si>
  <si>
    <t>11.2010г</t>
  </si>
  <si>
    <t>330.66</t>
  </si>
  <si>
    <t>ревизия задвижки</t>
  </si>
  <si>
    <t>6.12.10г</t>
  </si>
  <si>
    <t>ремонт тамбурной</t>
  </si>
  <si>
    <t>двери</t>
  </si>
  <si>
    <t>гермити-я прим-я к трубе</t>
  </si>
  <si>
    <t>навеска замка</t>
  </si>
  <si>
    <t>7.12.10г</t>
  </si>
  <si>
    <t>замена канал-го стояка</t>
  </si>
  <si>
    <t>труба 110</t>
  </si>
  <si>
    <t>манжет</t>
  </si>
  <si>
    <t>30.12.10г</t>
  </si>
  <si>
    <t>заделка окон-х проемов ДВП</t>
  </si>
  <si>
    <t>4888,,56</t>
  </si>
  <si>
    <t>антена</t>
  </si>
  <si>
    <t>материаллы</t>
  </si>
  <si>
    <t>кап/рем</t>
  </si>
  <si>
    <t>н/сальдо</t>
  </si>
  <si>
    <t>начислен.</t>
  </si>
  <si>
    <t>оплата</t>
  </si>
  <si>
    <t>к/сальдо</t>
  </si>
  <si>
    <t>12.2010г</t>
  </si>
  <si>
    <t>декабрь    м-ц  2010г</t>
  </si>
  <si>
    <t>январь    м-ц  2011г</t>
  </si>
  <si>
    <t>уборка</t>
  </si>
  <si>
    <t>подъезда</t>
  </si>
  <si>
    <t>обслуживание и уборка придомовой</t>
  </si>
  <si>
    <t>территории и контейн-й площ-ки</t>
  </si>
  <si>
    <t xml:space="preserve">техобслуживание внутридом-х </t>
  </si>
  <si>
    <t>инженерных сетей</t>
  </si>
  <si>
    <t xml:space="preserve">аварийное обслуживание </t>
  </si>
  <si>
    <t xml:space="preserve"> внутридомовых</t>
  </si>
  <si>
    <t>сетей</t>
  </si>
  <si>
    <t xml:space="preserve">электросетей  </t>
  </si>
  <si>
    <t>прочие услуги</t>
  </si>
  <si>
    <t>1.01.2010г</t>
  </si>
  <si>
    <t>01.2011г</t>
  </si>
  <si>
    <t>*1,68</t>
  </si>
  <si>
    <t>*2,22</t>
  </si>
  <si>
    <t>*0,69</t>
  </si>
  <si>
    <t>*1,14</t>
  </si>
  <si>
    <t>*0,57</t>
  </si>
  <si>
    <t>*0,39</t>
  </si>
  <si>
    <t xml:space="preserve">многоквартирного дома по адресу </t>
  </si>
  <si>
    <t xml:space="preserve">по адресу </t>
  </si>
  <si>
    <t>февраль    м-ц  2011г</t>
  </si>
  <si>
    <t>9.02.11г</t>
  </si>
  <si>
    <t>рем-т тамбурн-й двери</t>
  </si>
  <si>
    <t>02,2011г</t>
  </si>
  <si>
    <t>март    м-ц  2011г</t>
  </si>
  <si>
    <t>март   м-ц  2011г</t>
  </si>
  <si>
    <t>03,2011г.</t>
  </si>
  <si>
    <t>04.2011г</t>
  </si>
  <si>
    <t>14.04.11г</t>
  </si>
  <si>
    <t>чистка вентиляции</t>
  </si>
  <si>
    <t>7.04.11г</t>
  </si>
  <si>
    <t>замена вентеля на х/в</t>
  </si>
  <si>
    <t>28.04.11г</t>
  </si>
  <si>
    <t>21.04.11г</t>
  </si>
  <si>
    <t>чистка вентиляции кв,11</t>
  </si>
  <si>
    <t>апрель  м-ц  2011г</t>
  </si>
  <si>
    <t>апрель   м-ц  2011г</t>
  </si>
  <si>
    <t>май  м-ц  2011г</t>
  </si>
  <si>
    <t>05.2011г</t>
  </si>
  <si>
    <t>устройство огражд. Контейнеров</t>
  </si>
  <si>
    <t>05,2011г</t>
  </si>
  <si>
    <t>062011г</t>
  </si>
  <si>
    <t xml:space="preserve"> </t>
  </si>
  <si>
    <t>07.2011г</t>
  </si>
  <si>
    <t>июль  м-ц  2011г</t>
  </si>
  <si>
    <t>август  м-ц  2011г</t>
  </si>
  <si>
    <t>08.2011г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</si>
  <si>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</si>
  <si>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сентябрь месяц  2011г</t>
  </si>
  <si>
    <t>09.2011г</t>
  </si>
  <si>
    <t>рит-е услуги 60,0*5,11=282,60</t>
  </si>
  <si>
    <t>октябрь месяц  2011г</t>
  </si>
  <si>
    <t>10.2011г</t>
  </si>
  <si>
    <t>11.2011г</t>
  </si>
  <si>
    <t>ноябрь месяц  2011г</t>
  </si>
  <si>
    <t>12.2011г</t>
  </si>
  <si>
    <t>декабрь месяц  2011г</t>
  </si>
  <si>
    <t>наимен-е</t>
  </si>
  <si>
    <t>1.2012г</t>
  </si>
  <si>
    <t>ООО Белово Строй Гарант</t>
  </si>
  <si>
    <t>рит-е услуги 60,0*5,11</t>
  </si>
  <si>
    <t>маг.майский 129,6*5,11</t>
  </si>
  <si>
    <t>Тек. ремонт.</t>
  </si>
  <si>
    <t>Начислено за месяц</t>
  </si>
  <si>
    <t>маг-н Майский</t>
  </si>
  <si>
    <t xml:space="preserve">Текущее и аварийное </t>
  </si>
  <si>
    <t>Уборка подъезда, обслуживание и уборка зем.участка</t>
  </si>
  <si>
    <t>2.2012г</t>
  </si>
  <si>
    <t>февраль2012г</t>
  </si>
  <si>
    <t>с10.2010г</t>
  </si>
  <si>
    <t xml:space="preserve"> Перечисления </t>
  </si>
  <si>
    <t>с12.2010г</t>
  </si>
  <si>
    <t>Накоплено на начало месяца по т/р</t>
  </si>
  <si>
    <t>Накоплено на конец месяца  по т/р</t>
  </si>
  <si>
    <t>н/п</t>
  </si>
  <si>
    <t>Накоплено на конец месяца по т/р</t>
  </si>
  <si>
    <t>март 2012г</t>
  </si>
  <si>
    <t>3.2012г</t>
  </si>
  <si>
    <t>4.2012г</t>
  </si>
  <si>
    <t>5.2012г</t>
  </si>
  <si>
    <t>май 2012г</t>
  </si>
  <si>
    <t>апрель 2012г</t>
  </si>
  <si>
    <t>июнь 2012г</t>
  </si>
  <si>
    <t>6.2012г</t>
  </si>
  <si>
    <t>м</t>
  </si>
  <si>
    <t>содержание и обслуживание</t>
  </si>
  <si>
    <t>общего имущества многоквартирного</t>
  </si>
  <si>
    <t>дома</t>
  </si>
  <si>
    <t>за 1 кв.м общей</t>
  </si>
  <si>
    <t>площади</t>
  </si>
  <si>
    <t xml:space="preserve">  1,5руб.  за 1м2</t>
  </si>
  <si>
    <t xml:space="preserve">с12.2010г </t>
  </si>
  <si>
    <t>текущий ремонт</t>
  </si>
  <si>
    <t>7.2012г</t>
  </si>
  <si>
    <t xml:space="preserve"> МКД     по адресу </t>
  </si>
  <si>
    <t>начисление</t>
  </si>
  <si>
    <t>выполненные работы по гекущему ремонту за месяц</t>
  </si>
  <si>
    <t>август 2012г</t>
  </si>
  <si>
    <t>8.2012г</t>
  </si>
  <si>
    <t>июль т 2012г</t>
  </si>
  <si>
    <t xml:space="preserve">в том </t>
  </si>
  <si>
    <t>числе</t>
  </si>
  <si>
    <t>сентябрь 2012г</t>
  </si>
  <si>
    <t>9.2012г</t>
  </si>
  <si>
    <t>октябрь 2012г</t>
  </si>
  <si>
    <t>10.2012г</t>
  </si>
  <si>
    <t>ноябрь 2012г</t>
  </si>
  <si>
    <t>11.2012г</t>
  </si>
  <si>
    <t>декабрь 2012г</t>
  </si>
  <si>
    <t>12.2012г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</si>
</sst>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/>
    </xf>
    <xf numFmtId="2" fontId="0" fillId="33" borderId="0" xfId="0" applyNumberFormat="1" applyFill="1" applyAlignment="1">
      <alignment horizontal="right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1" fillId="0" borderId="10" xfId="53" applyBorder="1">
      <alignment/>
      <protection/>
    </xf>
    <xf numFmtId="0" fontId="1" fillId="0" borderId="10" xfId="53" applyFont="1" applyBorder="1">
      <alignment/>
      <protection/>
    </xf>
    <xf numFmtId="0" fontId="1" fillId="0" borderId="0" xfId="53" applyBorder="1">
      <alignment/>
      <protection/>
    </xf>
    <xf numFmtId="0" fontId="1" fillId="0" borderId="11" xfId="53" applyBorder="1" applyAlignment="1">
      <alignment horizontal="center"/>
      <protection/>
    </xf>
    <xf numFmtId="0" fontId="1" fillId="0" borderId="15" xfId="53" applyBorder="1" applyAlignment="1">
      <alignment horizontal="center"/>
      <protection/>
    </xf>
    <xf numFmtId="0" fontId="1" fillId="0" borderId="12" xfId="53" applyBorder="1" applyAlignment="1">
      <alignment horizontal="center"/>
      <protection/>
    </xf>
    <xf numFmtId="0" fontId="2" fillId="0" borderId="10" xfId="53" applyFont="1" applyBorder="1">
      <alignment/>
      <protection/>
    </xf>
    <xf numFmtId="14" fontId="1" fillId="0" borderId="10" xfId="53" applyNumberFormat="1" applyFont="1" applyBorder="1">
      <alignment/>
      <protection/>
    </xf>
    <xf numFmtId="0" fontId="1" fillId="0" borderId="11" xfId="53" applyFont="1" applyBorder="1">
      <alignment/>
      <protection/>
    </xf>
    <xf numFmtId="0" fontId="1" fillId="0" borderId="18" xfId="53" applyFont="1" applyBorder="1">
      <alignment/>
      <protection/>
    </xf>
    <xf numFmtId="0" fontId="1" fillId="0" borderId="19" xfId="53" applyBorder="1">
      <alignment/>
      <protection/>
    </xf>
    <xf numFmtId="0" fontId="1" fillId="0" borderId="12" xfId="53" applyBorder="1">
      <alignment/>
      <protection/>
    </xf>
    <xf numFmtId="0" fontId="1" fillId="0" borderId="11" xfId="53" applyBorder="1">
      <alignment/>
      <protection/>
    </xf>
    <xf numFmtId="0" fontId="1" fillId="0" borderId="12" xfId="53" applyFont="1" applyBorder="1">
      <alignment/>
      <protection/>
    </xf>
    <xf numFmtId="0" fontId="1" fillId="0" borderId="20" xfId="53" applyFont="1" applyBorder="1">
      <alignment/>
      <protection/>
    </xf>
    <xf numFmtId="0" fontId="1" fillId="0" borderId="20" xfId="53" applyBorder="1">
      <alignment/>
      <protection/>
    </xf>
    <xf numFmtId="180" fontId="3" fillId="33" borderId="0" xfId="55" applyNumberFormat="1" applyFont="1" applyFill="1" applyAlignment="1">
      <alignment horizontal="right"/>
      <protection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1" fillId="37" borderId="10" xfId="53" applyFill="1" applyBorder="1">
      <alignment/>
      <protection/>
    </xf>
    <xf numFmtId="0" fontId="4" fillId="37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0" borderId="10" xfId="53" applyFont="1" applyBorder="1">
      <alignment/>
      <protection/>
    </xf>
    <xf numFmtId="0" fontId="5" fillId="37" borderId="10" xfId="53" applyFont="1" applyFill="1" applyBorder="1">
      <alignment/>
      <protection/>
    </xf>
    <xf numFmtId="0" fontId="1" fillId="0" borderId="0" xfId="53" applyFont="1" applyBorder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53" applyFont="1">
      <alignment/>
      <protection/>
    </xf>
    <xf numFmtId="0" fontId="23" fillId="0" borderId="0" xfId="53" applyFont="1" applyAlignment="1">
      <alignment vertical="center"/>
      <protection/>
    </xf>
    <xf numFmtId="0" fontId="23" fillId="0" borderId="0" xfId="0" applyFont="1" applyAlignment="1">
      <alignment vertical="center"/>
    </xf>
    <xf numFmtId="0" fontId="23" fillId="0" borderId="10" xfId="53" applyFont="1" applyBorder="1" applyAlignment="1">
      <alignment vertical="center"/>
      <protection/>
    </xf>
    <xf numFmtId="0" fontId="23" fillId="39" borderId="10" xfId="53" applyFont="1" applyFill="1" applyBorder="1" applyAlignment="1">
      <alignment vertical="center"/>
      <protection/>
    </xf>
    <xf numFmtId="2" fontId="23" fillId="39" borderId="0" xfId="0" applyNumberFormat="1" applyFont="1" applyFill="1" applyAlignment="1">
      <alignment horizontal="right" vertical="center"/>
    </xf>
    <xf numFmtId="0" fontId="23" fillId="0" borderId="0" xfId="53" applyFont="1" applyBorder="1" applyAlignment="1">
      <alignment vertical="center"/>
      <protection/>
    </xf>
    <xf numFmtId="0" fontId="24" fillId="0" borderId="10" xfId="53" applyFont="1" applyBorder="1" applyAlignment="1">
      <alignment vertical="center"/>
      <protection/>
    </xf>
    <xf numFmtId="14" fontId="23" fillId="0" borderId="10" xfId="53" applyNumberFormat="1" applyFont="1" applyBorder="1" applyAlignment="1">
      <alignment vertical="center"/>
      <protection/>
    </xf>
    <xf numFmtId="0" fontId="23" fillId="0" borderId="10" xfId="0" applyFont="1" applyFill="1" applyBorder="1" applyAlignment="1">
      <alignment vertical="center"/>
    </xf>
    <xf numFmtId="0" fontId="23" fillId="0" borderId="11" xfId="53" applyFont="1" applyBorder="1" applyAlignment="1">
      <alignment vertical="center"/>
      <protection/>
    </xf>
    <xf numFmtId="0" fontId="23" fillId="0" borderId="18" xfId="53" applyFont="1" applyBorder="1" applyAlignment="1">
      <alignment vertical="center"/>
      <protection/>
    </xf>
    <xf numFmtId="0" fontId="23" fillId="0" borderId="19" xfId="53" applyFont="1" applyBorder="1" applyAlignment="1">
      <alignment vertical="center"/>
      <protection/>
    </xf>
    <xf numFmtId="0" fontId="23" fillId="0" borderId="12" xfId="53" applyFont="1" applyBorder="1" applyAlignment="1">
      <alignment vertical="center"/>
      <protection/>
    </xf>
    <xf numFmtId="0" fontId="23" fillId="39" borderId="10" xfId="0" applyFont="1" applyFill="1" applyBorder="1" applyAlignment="1">
      <alignment vertical="center"/>
    </xf>
    <xf numFmtId="2" fontId="23" fillId="39" borderId="10" xfId="53" applyNumberFormat="1" applyFont="1" applyFill="1" applyBorder="1" applyAlignment="1">
      <alignment vertical="center"/>
      <protection/>
    </xf>
    <xf numFmtId="2" fontId="23" fillId="39" borderId="0" xfId="53" applyNumberFormat="1" applyFont="1" applyFill="1" applyAlignment="1">
      <alignment vertical="center"/>
      <protection/>
    </xf>
    <xf numFmtId="0" fontId="23" fillId="39" borderId="0" xfId="0" applyFont="1" applyFill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5" fillId="39" borderId="10" xfId="53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25" fillId="39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14" fontId="23" fillId="0" borderId="10" xfId="53" applyNumberFormat="1" applyFont="1" applyFill="1" applyBorder="1" applyAlignment="1">
      <alignment vertical="center"/>
      <protection/>
    </xf>
    <xf numFmtId="0" fontId="23" fillId="0" borderId="10" xfId="53" applyFont="1" applyFill="1" applyBorder="1" applyAlignment="1">
      <alignment vertical="center"/>
      <protection/>
    </xf>
    <xf numFmtId="0" fontId="23" fillId="0" borderId="10" xfId="0" applyFont="1" applyBorder="1" applyAlignment="1">
      <alignment vertical="center"/>
    </xf>
    <xf numFmtId="2" fontId="25" fillId="39" borderId="10" xfId="53" applyNumberFormat="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vertical="center"/>
    </xf>
    <xf numFmtId="0" fontId="25" fillId="0" borderId="10" xfId="53" applyFont="1" applyFill="1" applyBorder="1" applyAlignment="1">
      <alignment vertical="center"/>
      <protection/>
    </xf>
    <xf numFmtId="0" fontId="25" fillId="0" borderId="10" xfId="53" applyFont="1" applyBorder="1" applyAlignment="1">
      <alignment vertical="center"/>
      <protection/>
    </xf>
    <xf numFmtId="0" fontId="23" fillId="0" borderId="0" xfId="53" applyFont="1" applyFill="1" applyAlignment="1">
      <alignment vertical="center"/>
      <protection/>
    </xf>
    <xf numFmtId="2" fontId="23" fillId="37" borderId="0" xfId="53" applyNumberFormat="1" applyFont="1" applyFill="1" applyAlignment="1">
      <alignment vertical="center"/>
      <protection/>
    </xf>
    <xf numFmtId="1" fontId="23" fillId="0" borderId="0" xfId="0" applyNumberFormat="1" applyFont="1" applyAlignment="1">
      <alignment vertical="center"/>
    </xf>
    <xf numFmtId="0" fontId="23" fillId="0" borderId="10" xfId="53" applyFont="1" applyBorder="1" applyAlignment="1">
      <alignment horizontal="center" vertical="center"/>
      <protection/>
    </xf>
    <xf numFmtId="0" fontId="25" fillId="38" borderId="10" xfId="0" applyFont="1" applyFill="1" applyBorder="1" applyAlignment="1">
      <alignment horizontal="center" vertical="center"/>
    </xf>
    <xf numFmtId="0" fontId="25" fillId="38" borderId="10" xfId="0" applyFont="1" applyFill="1" applyBorder="1" applyAlignment="1">
      <alignment vertical="center"/>
    </xf>
    <xf numFmtId="2" fontId="25" fillId="39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0" fillId="0" borderId="10" xfId="0" applyFont="1" applyFill="1" applyBorder="1" applyAlignment="1">
      <alignment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0" fillId="40" borderId="23" xfId="0" applyFill="1" applyBorder="1" applyAlignment="1">
      <alignment vertical="center"/>
    </xf>
    <xf numFmtId="0" fontId="25" fillId="40" borderId="10" xfId="53" applyFont="1" applyFill="1" applyBorder="1" applyAlignment="1">
      <alignment vertical="center"/>
      <protection/>
    </xf>
    <xf numFmtId="0" fontId="23" fillId="40" borderId="10" xfId="0" applyFont="1" applyFill="1" applyBorder="1" applyAlignment="1">
      <alignment vertical="center"/>
    </xf>
    <xf numFmtId="0" fontId="25" fillId="40" borderId="10" xfId="0" applyFont="1" applyFill="1" applyBorder="1" applyAlignment="1">
      <alignment vertical="center"/>
    </xf>
    <xf numFmtId="2" fontId="25" fillId="40" borderId="10" xfId="53" applyNumberFormat="1" applyFont="1" applyFill="1" applyBorder="1" applyAlignment="1">
      <alignment vertical="center"/>
      <protection/>
    </xf>
    <xf numFmtId="0" fontId="23" fillId="40" borderId="10" xfId="53" applyFont="1" applyFill="1" applyBorder="1" applyAlignment="1">
      <alignment vertical="center"/>
      <protection/>
    </xf>
    <xf numFmtId="2" fontId="23" fillId="40" borderId="10" xfId="53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3" fillId="40" borderId="0" xfId="0" applyFont="1" applyFill="1" applyAlignment="1">
      <alignment vertical="center"/>
    </xf>
    <xf numFmtId="14" fontId="23" fillId="37" borderId="10" xfId="53" applyNumberFormat="1" applyFont="1" applyFill="1" applyBorder="1" applyAlignment="1">
      <alignment vertical="center"/>
      <protection/>
    </xf>
    <xf numFmtId="0" fontId="23" fillId="37" borderId="10" xfId="53" applyFont="1" applyFill="1" applyBorder="1" applyAlignment="1">
      <alignment vertical="center"/>
      <protection/>
    </xf>
    <xf numFmtId="2" fontId="23" fillId="0" borderId="10" xfId="53" applyNumberFormat="1" applyFont="1" applyBorder="1" applyAlignment="1">
      <alignment vertical="center"/>
      <protection/>
    </xf>
    <xf numFmtId="0" fontId="47" fillId="0" borderId="10" xfId="0" applyFont="1" applyFill="1" applyBorder="1" applyAlignment="1">
      <alignment vertical="center"/>
    </xf>
    <xf numFmtId="0" fontId="28" fillId="39" borderId="24" xfId="54" applyFont="1" applyFill="1" applyBorder="1">
      <alignment/>
      <protection/>
    </xf>
    <xf numFmtId="0" fontId="29" fillId="37" borderId="10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37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left"/>
    </xf>
    <xf numFmtId="178" fontId="1" fillId="0" borderId="16" xfId="42" applyFont="1" applyBorder="1" applyAlignment="1">
      <alignment horizontal="center"/>
    </xf>
    <xf numFmtId="178" fontId="1" fillId="0" borderId="20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6" xfId="44" applyFont="1" applyBorder="1" applyAlignment="1">
      <alignment horizontal="center"/>
    </xf>
    <xf numFmtId="44" fontId="1" fillId="0" borderId="20" xfId="44" applyBorder="1" applyAlignment="1">
      <alignment horizontal="center"/>
    </xf>
    <xf numFmtId="0" fontId="1" fillId="0" borderId="18" xfId="53" applyBorder="1" applyAlignment="1">
      <alignment horizontal="center"/>
      <protection/>
    </xf>
    <xf numFmtId="0" fontId="1" fillId="0" borderId="19" xfId="53" applyBorder="1" applyAlignment="1">
      <alignment horizontal="center"/>
      <protection/>
    </xf>
    <xf numFmtId="0" fontId="1" fillId="0" borderId="25" xfId="53" applyBorder="1" applyAlignment="1">
      <alignment horizontal="center"/>
      <protection/>
    </xf>
    <xf numFmtId="0" fontId="1" fillId="0" borderId="26" xfId="53" applyBorder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" fillId="0" borderId="12" xfId="53" applyBorder="1" applyAlignment="1">
      <alignment horizontal="center"/>
      <protection/>
    </xf>
    <xf numFmtId="0" fontId="1" fillId="0" borderId="15" xfId="53" applyBorder="1" applyAlignment="1">
      <alignment horizontal="center"/>
      <protection/>
    </xf>
    <xf numFmtId="0" fontId="23" fillId="0" borderId="11" xfId="53" applyFont="1" applyBorder="1" applyAlignment="1">
      <alignment horizontal="center" vertical="center"/>
      <protection/>
    </xf>
    <xf numFmtId="0" fontId="23" fillId="0" borderId="12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horizontal="center" vertical="center"/>
      <protection/>
    </xf>
    <xf numFmtId="0" fontId="23" fillId="0" borderId="0" xfId="53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Лист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Обычный_ноябрь" xfId="54"/>
    <cellStyle name="Обычный_октябрь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2;&#1089;&#1090;&#1077;&#1083;&#1083;&#1086;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2011г"/>
      <sheetName val="мав2011г"/>
      <sheetName val="июнь2011г"/>
      <sheetName val="июль2011г"/>
      <sheetName val="август2011г"/>
      <sheetName val="сент2011г"/>
      <sheetName val="окт2011г"/>
      <sheetName val="ноя2011г"/>
      <sheetName val="декаб2011г"/>
      <sheetName val="янв 12"/>
    </sheetNames>
    <sheetDataSet>
      <sheetData sheetId="9">
        <row r="2">
          <cell r="C2" t="str">
            <v>январь  2012г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2"/>
  <sheetViews>
    <sheetView zoomScalePageLayoutView="0" workbookViewId="0" topLeftCell="A13">
      <selection activeCell="G51" sqref="G51"/>
    </sheetView>
  </sheetViews>
  <sheetFormatPr defaultColWidth="9.140625" defaultRowHeight="12.75"/>
  <cols>
    <col min="1" max="1" width="11.8515625" style="0" customWidth="1"/>
    <col min="4" max="4" width="12.00390625" style="0" customWidth="1"/>
    <col min="6" max="6" width="9.00390625" style="0" bestFit="1" customWidth="1"/>
    <col min="7" max="7" width="11.00390625" style="0" customWidth="1"/>
  </cols>
  <sheetData>
    <row r="3" ht="12.75">
      <c r="B3" t="s">
        <v>63</v>
      </c>
    </row>
    <row r="6" spans="1:7" ht="12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12.75">
      <c r="A7" s="1"/>
      <c r="B7" s="1" t="s">
        <v>6</v>
      </c>
      <c r="C7" s="1"/>
      <c r="D7" s="1" t="s">
        <v>7</v>
      </c>
      <c r="E7" s="1" t="s">
        <v>8</v>
      </c>
      <c r="F7" s="1" t="s">
        <v>9</v>
      </c>
      <c r="G7" s="1" t="s">
        <v>10</v>
      </c>
    </row>
    <row r="8" spans="1:7" ht="12.75">
      <c r="A8" s="1" t="s">
        <v>48</v>
      </c>
      <c r="B8" s="1">
        <v>6646.16</v>
      </c>
      <c r="C8" s="1">
        <v>5539.25</v>
      </c>
      <c r="D8" s="1">
        <v>2</v>
      </c>
      <c r="E8" s="1">
        <v>852.33</v>
      </c>
      <c r="F8" s="1">
        <f>SUM(D8:E8)</f>
        <v>854.33</v>
      </c>
      <c r="G8" s="1">
        <v>8227.87</v>
      </c>
    </row>
    <row r="9" spans="1:7" ht="12.75">
      <c r="A9" s="1" t="s">
        <v>11</v>
      </c>
      <c r="B9" s="1">
        <v>4806.03</v>
      </c>
      <c r="C9" s="8">
        <v>4660.55</v>
      </c>
      <c r="D9" s="1">
        <v>2275.07</v>
      </c>
      <c r="E9" s="1">
        <v>717.15</v>
      </c>
      <c r="F9" s="1">
        <f>SUM(D9:E9)</f>
        <v>2992.2200000000003</v>
      </c>
      <c r="G9" s="1">
        <v>6474.36</v>
      </c>
    </row>
    <row r="10" spans="1:7" ht="12.75">
      <c r="A10" s="1" t="s">
        <v>12</v>
      </c>
      <c r="B10" s="1"/>
      <c r="C10" s="1">
        <v>11038.93</v>
      </c>
      <c r="D10" s="1"/>
      <c r="E10" s="1"/>
      <c r="F10" s="1">
        <f>SUM(F8:F9)</f>
        <v>3846.55</v>
      </c>
      <c r="G10" s="1"/>
    </row>
    <row r="11" spans="1:7" ht="12.75">
      <c r="A11" s="1"/>
      <c r="B11" s="1"/>
      <c r="C11" s="1"/>
      <c r="D11" s="1"/>
      <c r="E11" s="1"/>
      <c r="F11" s="1"/>
      <c r="G11" s="1"/>
    </row>
    <row r="15" spans="1:9" ht="12.75">
      <c r="A15" s="124" t="s">
        <v>13</v>
      </c>
      <c r="B15" s="126" t="s">
        <v>14</v>
      </c>
      <c r="C15" s="127"/>
      <c r="D15" s="130" t="s">
        <v>15</v>
      </c>
      <c r="E15" s="131"/>
      <c r="F15" s="131"/>
      <c r="G15" s="132"/>
      <c r="H15" s="10" t="s">
        <v>16</v>
      </c>
      <c r="I15" s="10"/>
    </row>
    <row r="16" spans="1:9" ht="12.75">
      <c r="A16" s="125"/>
      <c r="B16" s="128"/>
      <c r="C16" s="129"/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22</v>
      </c>
    </row>
    <row r="17" spans="1:9" ht="12.75">
      <c r="A17" s="1"/>
      <c r="B17" s="130" t="s">
        <v>24</v>
      </c>
      <c r="C17" s="132"/>
      <c r="D17" s="1"/>
      <c r="E17" s="1"/>
      <c r="F17" s="1"/>
      <c r="G17" s="1"/>
      <c r="H17" s="1"/>
      <c r="I17" s="1"/>
    </row>
    <row r="18" spans="1:9" ht="12.75">
      <c r="A18" s="11">
        <v>40220</v>
      </c>
      <c r="B18" s="1" t="s">
        <v>52</v>
      </c>
      <c r="C18" s="1"/>
      <c r="D18" s="1" t="s">
        <v>53</v>
      </c>
      <c r="E18" s="1">
        <v>330.65</v>
      </c>
      <c r="F18" s="1"/>
      <c r="G18" s="1">
        <v>0</v>
      </c>
      <c r="H18" s="1"/>
      <c r="I18" s="1"/>
    </row>
    <row r="19" spans="1:9" ht="12.75">
      <c r="A19" s="1" t="s">
        <v>155</v>
      </c>
      <c r="B19" s="1" t="s">
        <v>50</v>
      </c>
      <c r="C19" s="1"/>
      <c r="D19" s="1" t="s">
        <v>53</v>
      </c>
      <c r="E19" s="1">
        <v>330.68</v>
      </c>
      <c r="F19" s="1"/>
      <c r="G19" s="1">
        <v>0</v>
      </c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 t="s">
        <v>156</v>
      </c>
      <c r="B21" s="1" t="s">
        <v>50</v>
      </c>
      <c r="C21" s="1"/>
      <c r="D21" s="1" t="s">
        <v>53</v>
      </c>
      <c r="E21" s="1">
        <v>330.68</v>
      </c>
      <c r="F21" s="1"/>
      <c r="G21" s="1">
        <v>0</v>
      </c>
      <c r="H21" s="1"/>
      <c r="I21" s="1"/>
    </row>
    <row r="22" spans="1:9" ht="12.75">
      <c r="A22" s="1" t="s">
        <v>154</v>
      </c>
      <c r="B22" s="1" t="s">
        <v>153</v>
      </c>
      <c r="C22" s="1"/>
      <c r="D22" s="1" t="s">
        <v>53</v>
      </c>
      <c r="E22" s="1">
        <v>330.68</v>
      </c>
      <c r="F22" s="5"/>
      <c r="G22" s="1">
        <v>0</v>
      </c>
      <c r="H22" s="1"/>
      <c r="I22" s="1"/>
    </row>
    <row r="23" spans="1:9" ht="12.75">
      <c r="A23" s="1"/>
      <c r="B23" s="1"/>
      <c r="C23" s="1"/>
      <c r="D23" s="1"/>
      <c r="E23" s="1"/>
      <c r="G23" s="1"/>
      <c r="H23" s="1"/>
      <c r="I23" s="1"/>
    </row>
    <row r="24" spans="1:9" ht="12.75">
      <c r="A24" s="1"/>
      <c r="B24" s="1"/>
      <c r="C24" s="1"/>
      <c r="D24" s="1"/>
      <c r="E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 t="s">
        <v>26</v>
      </c>
      <c r="G25" s="1">
        <f>SUM(G18:G24)</f>
        <v>0</v>
      </c>
      <c r="H25" s="1"/>
      <c r="I25" s="1"/>
    </row>
    <row r="26" spans="1:9" ht="12.75">
      <c r="A26" s="1"/>
      <c r="B26" s="3" t="s">
        <v>27</v>
      </c>
      <c r="C26" s="4"/>
      <c r="D26" s="1"/>
      <c r="E26" s="1"/>
      <c r="F26" s="1"/>
      <c r="G26" s="1"/>
      <c r="H26" s="1"/>
      <c r="I26" s="1"/>
    </row>
    <row r="27" spans="1:9" ht="12.75">
      <c r="A27" s="1" t="s">
        <v>157</v>
      </c>
      <c r="B27" s="1" t="s">
        <v>45</v>
      </c>
      <c r="C27" s="1"/>
      <c r="D27" s="1" t="s">
        <v>25</v>
      </c>
      <c r="E27" s="1">
        <v>114.31</v>
      </c>
      <c r="F27" s="1" t="s">
        <v>53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 t="s">
        <v>28</v>
      </c>
      <c r="C29" s="1" t="s">
        <v>29</v>
      </c>
      <c r="D29" s="1">
        <v>1112.3</v>
      </c>
      <c r="E29" s="7" t="s">
        <v>58</v>
      </c>
      <c r="F29" s="1"/>
      <c r="G29">
        <v>1757.43</v>
      </c>
      <c r="H29" s="1"/>
      <c r="I29" s="1"/>
    </row>
    <row r="30" spans="1:9" ht="12.75">
      <c r="A30" s="1"/>
      <c r="B30" s="1" t="s">
        <v>30</v>
      </c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 t="s">
        <v>59</v>
      </c>
      <c r="F31" s="1">
        <v>1000</v>
      </c>
      <c r="G31" s="1">
        <v>3670.59</v>
      </c>
      <c r="H31" s="1"/>
      <c r="I31" s="1"/>
    </row>
    <row r="32" spans="1:9" ht="12.75">
      <c r="A32" s="1"/>
      <c r="B32" s="1" t="s">
        <v>31</v>
      </c>
      <c r="C32" s="1"/>
      <c r="D32" s="1"/>
      <c r="E32" s="1" t="s">
        <v>32</v>
      </c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 t="s">
        <v>47</v>
      </c>
      <c r="G33" s="1"/>
      <c r="H33" s="1"/>
      <c r="I33" s="1"/>
    </row>
    <row r="34" spans="1:9" ht="12.75">
      <c r="A34" s="1"/>
      <c r="B34" s="1" t="s">
        <v>33</v>
      </c>
      <c r="C34" s="1"/>
      <c r="D34" s="1">
        <v>0.57</v>
      </c>
      <c r="E34" s="1">
        <v>469</v>
      </c>
      <c r="F34" s="1"/>
      <c r="G34" s="1">
        <v>634.01</v>
      </c>
      <c r="H34" s="1"/>
      <c r="I34" s="1"/>
    </row>
    <row r="35" spans="1:9" ht="12.75">
      <c r="A35" s="1"/>
      <c r="B35" s="1" t="s">
        <v>34</v>
      </c>
      <c r="C35" s="1"/>
      <c r="D35" s="1">
        <v>0.32</v>
      </c>
      <c r="E35" s="1"/>
      <c r="F35" s="1"/>
      <c r="G35" s="1">
        <v>355.94</v>
      </c>
      <c r="H35" s="1"/>
      <c r="I35" s="1"/>
    </row>
    <row r="36" spans="1:9" ht="12.75">
      <c r="A36" s="1"/>
      <c r="B36" s="1"/>
      <c r="C36" s="1"/>
      <c r="D36" s="1"/>
      <c r="E36" s="1"/>
      <c r="F36" s="1"/>
      <c r="G36" s="1" t="s">
        <v>35</v>
      </c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 t="s">
        <v>26</v>
      </c>
      <c r="G38" s="1">
        <v>6417.97</v>
      </c>
      <c r="H38" s="1"/>
      <c r="I38" s="1"/>
    </row>
    <row r="40" spans="1:3" ht="12.75">
      <c r="A40" t="s">
        <v>36</v>
      </c>
      <c r="B40" t="s">
        <v>36</v>
      </c>
      <c r="C40">
        <v>6417.97</v>
      </c>
    </row>
    <row r="41" spans="1:2" ht="12.75">
      <c r="A41" s="3" t="s">
        <v>37</v>
      </c>
      <c r="B41" s="4"/>
    </row>
    <row r="42" ht="32.25" customHeight="1"/>
    <row r="43" ht="12.75">
      <c r="A43" t="s">
        <v>151</v>
      </c>
    </row>
    <row r="44" spans="1:4" ht="12.75">
      <c r="A44" s="1" t="s">
        <v>38</v>
      </c>
      <c r="B44" s="1" t="s">
        <v>39</v>
      </c>
      <c r="C44" s="1" t="s">
        <v>40</v>
      </c>
      <c r="D44" s="1" t="s">
        <v>41</v>
      </c>
    </row>
    <row r="45" spans="1:4" ht="12.75">
      <c r="A45" s="1"/>
      <c r="B45" s="1"/>
      <c r="C45" s="1"/>
      <c r="D45" s="1"/>
    </row>
    <row r="46" spans="1:4" ht="12.75">
      <c r="A46" s="1" t="s">
        <v>42</v>
      </c>
      <c r="B46" s="1"/>
      <c r="C46" s="1">
        <v>11038.93</v>
      </c>
      <c r="D46" s="1"/>
    </row>
    <row r="47" spans="1:4" ht="12.75">
      <c r="A47" s="1"/>
      <c r="B47" s="1"/>
      <c r="C47" s="1"/>
      <c r="D47" s="1"/>
    </row>
    <row r="48" spans="1:4" ht="12.75">
      <c r="A48" s="1" t="s">
        <v>2</v>
      </c>
      <c r="B48" s="1"/>
      <c r="C48" s="1">
        <v>3846.55</v>
      </c>
      <c r="D48" s="1"/>
    </row>
    <row r="49" spans="1:4" ht="12.75">
      <c r="A49" s="1"/>
      <c r="B49" s="1"/>
      <c r="C49" s="1"/>
      <c r="D49" s="1"/>
    </row>
    <row r="50" spans="1:4" ht="12.75">
      <c r="A50" s="1" t="s">
        <v>60</v>
      </c>
      <c r="B50" s="1"/>
      <c r="C50">
        <v>6417.97</v>
      </c>
      <c r="D50" s="1"/>
    </row>
    <row r="51" spans="1:4" ht="13.5" thickBot="1">
      <c r="A51" s="12"/>
      <c r="B51" s="12"/>
      <c r="C51" s="12"/>
      <c r="D51" s="12"/>
    </row>
    <row r="52" spans="1:4" ht="13.5" thickBot="1">
      <c r="A52" s="13" t="s">
        <v>61</v>
      </c>
      <c r="B52" s="13" t="s">
        <v>57</v>
      </c>
      <c r="C52" s="13">
        <v>4836.07</v>
      </c>
      <c r="D52" s="13"/>
    </row>
  </sheetData>
  <sheetProtection/>
  <mergeCells count="4">
    <mergeCell ref="A15:A16"/>
    <mergeCell ref="B15:C16"/>
    <mergeCell ref="D15:G15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91"/>
  <sheetViews>
    <sheetView zoomScalePageLayoutView="0" workbookViewId="0" topLeftCell="A4">
      <selection activeCell="G18" sqref="G18"/>
    </sheetView>
  </sheetViews>
  <sheetFormatPr defaultColWidth="9.140625" defaultRowHeight="12.75"/>
  <cols>
    <col min="3" max="3" width="12.57421875" style="0" customWidth="1"/>
    <col min="6" max="6" width="14.00390625" style="0" customWidth="1"/>
    <col min="7" max="7" width="13.00390625" style="0" customWidth="1"/>
    <col min="8" max="8" width="13.57421875" style="0" customWidth="1"/>
  </cols>
  <sheetData>
    <row r="2" spans="2:14" ht="12.75">
      <c r="B2" s="14"/>
      <c r="C2" s="15" t="s">
        <v>107</v>
      </c>
      <c r="D2" s="15" t="s">
        <v>142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8534.54</v>
      </c>
      <c r="D8" s="16">
        <v>5547.22</v>
      </c>
      <c r="E8" s="16">
        <v>2535.12</v>
      </c>
      <c r="F8" s="16"/>
      <c r="G8" s="17">
        <v>2535.12</v>
      </c>
      <c r="H8" s="16">
        <v>11546.64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3738.63</v>
      </c>
      <c r="D9" s="16">
        <v>4667.25</v>
      </c>
      <c r="E9" s="16">
        <v>2132.94</v>
      </c>
      <c r="F9" s="16"/>
      <c r="G9" s="16">
        <v>2132.94</v>
      </c>
      <c r="H9" s="16">
        <v>6272.94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10214.470000000001</v>
      </c>
      <c r="E10" s="16"/>
      <c r="F10" s="16"/>
      <c r="G10" s="45">
        <f>SUM(G8:G9)</f>
        <v>4668.0599999999995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173</v>
      </c>
      <c r="D16" s="17" t="s">
        <v>66</v>
      </c>
      <c r="E16" s="16"/>
      <c r="F16" s="17" t="s">
        <v>169</v>
      </c>
      <c r="G16" s="16">
        <v>330.66</v>
      </c>
      <c r="H16" s="17"/>
      <c r="I16" s="16">
        <v>0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 t="s">
        <v>173</v>
      </c>
      <c r="D18" s="17" t="s">
        <v>174</v>
      </c>
      <c r="E18" s="16"/>
      <c r="F18" s="17"/>
      <c r="G18" s="16">
        <v>144.31</v>
      </c>
      <c r="H18" s="17"/>
      <c r="I18" s="17"/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24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/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1112.3</v>
      </c>
      <c r="G28" s="17" t="s">
        <v>58</v>
      </c>
      <c r="H28" s="16"/>
      <c r="I28" s="16">
        <v>1757.43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3670.59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634.01</v>
      </c>
      <c r="J33" s="16"/>
      <c r="K33" s="16"/>
      <c r="L33" s="16"/>
      <c r="M33" s="16"/>
      <c r="N33" s="16"/>
    </row>
    <row r="34" spans="2:14" ht="12.75">
      <c r="B34" s="14"/>
      <c r="C34" s="16"/>
      <c r="D34" s="16" t="s">
        <v>72</v>
      </c>
      <c r="E34" s="16"/>
      <c r="F34" s="16"/>
      <c r="G34" s="16"/>
      <c r="H34" s="16"/>
      <c r="I34" s="16">
        <v>1713</v>
      </c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355.94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v>8130.97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 t="s">
        <v>75</v>
      </c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/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 t="s">
        <v>127</v>
      </c>
      <c r="L46" s="14"/>
      <c r="M46" s="14"/>
      <c r="N46" s="14"/>
    </row>
    <row r="47" spans="9:14" ht="12.75">
      <c r="I47" s="14"/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 t="s">
        <v>129</v>
      </c>
      <c r="L48" s="14"/>
      <c r="M48" s="14"/>
      <c r="N48" s="14"/>
    </row>
    <row r="50" spans="10:11" ht="12.75">
      <c r="J50">
        <v>1620</v>
      </c>
      <c r="K50">
        <v>9.201</v>
      </c>
    </row>
    <row r="53" ht="12.75">
      <c r="F53" t="s">
        <v>77</v>
      </c>
    </row>
    <row r="54" ht="12.75">
      <c r="F54" t="s">
        <v>78</v>
      </c>
    </row>
    <row r="55" spans="3:6" ht="12.75">
      <c r="C55">
        <v>1112.3</v>
      </c>
      <c r="F55" t="s">
        <v>108</v>
      </c>
    </row>
    <row r="56" ht="12.75">
      <c r="F56" t="s">
        <v>141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35" t="s">
        <v>83</v>
      </c>
      <c r="E59" s="35"/>
      <c r="F59" s="35"/>
      <c r="G59" s="35" t="s">
        <v>84</v>
      </c>
      <c r="H59" s="16">
        <v>10214.47</v>
      </c>
    </row>
    <row r="60" spans="3:8" ht="12.75">
      <c r="C60" s="36"/>
      <c r="D60" s="37" t="s">
        <v>125</v>
      </c>
      <c r="E60" s="37"/>
      <c r="F60" s="37"/>
      <c r="G60" s="37"/>
      <c r="H60" s="37"/>
    </row>
    <row r="61" spans="3:8" ht="12.75">
      <c r="C61" s="36"/>
      <c r="D61" s="37"/>
      <c r="E61" s="37"/>
      <c r="F61" s="37"/>
      <c r="G61" s="37"/>
      <c r="H61" s="37"/>
    </row>
    <row r="62" spans="3:8" ht="12.75">
      <c r="C62" s="38">
        <v>2</v>
      </c>
      <c r="D62" s="39" t="s">
        <v>85</v>
      </c>
      <c r="E62" s="39"/>
      <c r="F62" s="39"/>
      <c r="G62" s="39" t="s">
        <v>84</v>
      </c>
      <c r="H62" s="16">
        <v>4668.06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/>
    </row>
    <row r="64" spans="3:8" ht="12.75">
      <c r="C64" s="40">
        <v>4</v>
      </c>
      <c r="D64" s="41" t="s">
        <v>87</v>
      </c>
      <c r="E64" s="41"/>
      <c r="F64" s="41"/>
      <c r="G64" s="41" t="s">
        <v>84</v>
      </c>
      <c r="H64" s="45">
        <v>8130.97</v>
      </c>
    </row>
    <row r="65" spans="3:8" ht="12.75">
      <c r="C65" s="40"/>
      <c r="D65" s="41" t="s">
        <v>148</v>
      </c>
      <c r="E65" s="41"/>
      <c r="F65" s="41"/>
      <c r="G65" s="41"/>
      <c r="H65" s="45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3670.59</v>
      </c>
    </row>
    <row r="67" spans="3:8" ht="12.75">
      <c r="C67" s="36"/>
      <c r="D67" s="37" t="s">
        <v>90</v>
      </c>
      <c r="E67" s="37"/>
      <c r="F67" s="37"/>
      <c r="G67" s="37" t="s">
        <v>84</v>
      </c>
      <c r="H67" s="16">
        <v>1757.43</v>
      </c>
    </row>
    <row r="68" spans="3:8" ht="12.75">
      <c r="C68" s="36"/>
      <c r="D68" s="37" t="s">
        <v>91</v>
      </c>
      <c r="E68" s="37"/>
      <c r="F68" s="37">
        <v>8</v>
      </c>
      <c r="G68" s="37" t="s">
        <v>74</v>
      </c>
      <c r="H68" s="37"/>
    </row>
    <row r="69" spans="3:8" ht="12.75">
      <c r="C69" s="36"/>
      <c r="D69" s="37" t="s">
        <v>92</v>
      </c>
      <c r="E69" s="37"/>
      <c r="F69" s="37">
        <v>6</v>
      </c>
      <c r="G69" s="37" t="s">
        <v>74</v>
      </c>
      <c r="H69" s="37"/>
    </row>
    <row r="70" spans="3:8" ht="12.75">
      <c r="C70" s="36"/>
      <c r="D70" s="37" t="s">
        <v>140</v>
      </c>
      <c r="E70" s="37"/>
      <c r="F70" s="37"/>
      <c r="G70" s="37" t="s">
        <v>84</v>
      </c>
      <c r="H70" s="16">
        <v>634.01</v>
      </c>
    </row>
    <row r="71" spans="3:8" ht="12.75">
      <c r="C71" s="36"/>
      <c r="D71" s="37" t="s">
        <v>138</v>
      </c>
      <c r="E71" s="37"/>
      <c r="F71" s="37"/>
      <c r="G71" s="37" t="s">
        <v>84</v>
      </c>
      <c r="H71" s="37"/>
    </row>
    <row r="72" spans="3:8" ht="12.75">
      <c r="C72" s="36"/>
      <c r="D72" s="37" t="s">
        <v>94</v>
      </c>
      <c r="E72" s="37"/>
      <c r="F72" s="37"/>
      <c r="G72" s="37"/>
      <c r="H72" s="16">
        <v>355.94</v>
      </c>
    </row>
    <row r="73" spans="3:8" ht="12.75">
      <c r="C73" s="40"/>
      <c r="D73" s="41" t="s">
        <v>95</v>
      </c>
      <c r="E73" s="41"/>
      <c r="F73" s="41"/>
      <c r="G73" s="41" t="s">
        <v>84</v>
      </c>
      <c r="H73" s="16"/>
    </row>
    <row r="74" spans="3:8" ht="12.75">
      <c r="C74" s="44"/>
      <c r="D74" s="17" t="s">
        <v>135</v>
      </c>
      <c r="E74" s="37"/>
      <c r="F74" s="37"/>
      <c r="G74" s="37" t="s">
        <v>84</v>
      </c>
      <c r="H74" s="37"/>
    </row>
    <row r="75" spans="3:8" ht="12.75">
      <c r="C75" s="44"/>
      <c r="D75" s="17" t="s">
        <v>136</v>
      </c>
      <c r="E75" s="37"/>
      <c r="F75" s="37"/>
      <c r="G75" s="37"/>
      <c r="H75" s="37"/>
    </row>
    <row r="76" spans="3:8" ht="12.75">
      <c r="C76" s="36"/>
      <c r="D76" s="37" t="s">
        <v>139</v>
      </c>
      <c r="E76" s="37"/>
      <c r="F76" s="37"/>
      <c r="G76" s="37" t="s">
        <v>96</v>
      </c>
      <c r="H76" s="16">
        <v>1713</v>
      </c>
    </row>
    <row r="77" spans="3:8" ht="12.75">
      <c r="C77" s="36"/>
      <c r="D77" s="37"/>
      <c r="E77" s="37"/>
      <c r="F77" s="37"/>
      <c r="G77" s="37"/>
      <c r="H77" s="37"/>
    </row>
    <row r="78" spans="3:8" ht="12.75">
      <c r="C78" s="36">
        <v>5</v>
      </c>
      <c r="D78" s="37" t="s">
        <v>97</v>
      </c>
      <c r="E78" s="37"/>
      <c r="F78" s="37"/>
      <c r="G78" s="37" t="s">
        <v>84</v>
      </c>
      <c r="H78" s="37"/>
    </row>
    <row r="79" spans="3:8" ht="12.75">
      <c r="C79" s="36"/>
      <c r="D79" s="37"/>
      <c r="E79" s="37"/>
      <c r="F79" s="37"/>
      <c r="G79" s="37"/>
      <c r="H79" s="37"/>
    </row>
    <row r="80" spans="3:8" ht="12.75">
      <c r="C80" s="36"/>
      <c r="D80" s="37" t="s">
        <v>98</v>
      </c>
      <c r="E80" s="37"/>
      <c r="F80" s="37"/>
      <c r="G80" s="37" t="s">
        <v>84</v>
      </c>
      <c r="H80" s="37"/>
    </row>
    <row r="81" spans="3:8" ht="12.75">
      <c r="C81" s="36"/>
      <c r="D81" s="37" t="s">
        <v>99</v>
      </c>
      <c r="E81" s="37"/>
      <c r="F81" s="37"/>
      <c r="G81" s="37"/>
      <c r="H81" s="37"/>
    </row>
    <row r="82" spans="3:8" ht="12.75">
      <c r="C82" s="36">
        <v>6</v>
      </c>
      <c r="D82" s="37" t="s">
        <v>100</v>
      </c>
      <c r="E82" s="37"/>
      <c r="F82" s="37"/>
      <c r="G82" s="37" t="s">
        <v>84</v>
      </c>
      <c r="H82" s="37">
        <v>15094.92</v>
      </c>
    </row>
    <row r="83" spans="3:8" ht="12.75">
      <c r="C83" s="36">
        <v>7</v>
      </c>
      <c r="D83" s="37" t="s">
        <v>101</v>
      </c>
      <c r="E83" s="37"/>
      <c r="F83" s="37"/>
      <c r="G83" s="37" t="s">
        <v>84</v>
      </c>
      <c r="H83" s="37"/>
    </row>
    <row r="84" spans="3:8" ht="12.75">
      <c r="C84" s="36">
        <v>8</v>
      </c>
      <c r="D84" s="37" t="s">
        <v>85</v>
      </c>
      <c r="E84" s="37"/>
      <c r="F84" s="37"/>
      <c r="G84" s="37" t="s">
        <v>84</v>
      </c>
      <c r="H84" s="37"/>
    </row>
    <row r="85" spans="3:8" ht="12.75">
      <c r="C85" s="36">
        <v>9</v>
      </c>
      <c r="D85" s="37" t="s">
        <v>102</v>
      </c>
      <c r="E85" s="37"/>
      <c r="F85" s="37"/>
      <c r="G85" s="37" t="s">
        <v>84</v>
      </c>
      <c r="H85" s="37"/>
    </row>
    <row r="86" spans="3:8" ht="12.75">
      <c r="C86" s="42">
        <v>10</v>
      </c>
      <c r="D86" s="43" t="s">
        <v>103</v>
      </c>
      <c r="E86" s="43"/>
      <c r="F86" s="43"/>
      <c r="G86" s="43" t="s">
        <v>84</v>
      </c>
      <c r="H86" s="43">
        <v>11632.01</v>
      </c>
    </row>
    <row r="87" spans="3:8" ht="12.75">
      <c r="C87" s="37"/>
      <c r="D87" s="37"/>
      <c r="E87" s="37"/>
      <c r="F87" s="37"/>
      <c r="G87" s="37"/>
      <c r="H87" s="37"/>
    </row>
    <row r="90" ht="12.75">
      <c r="E90" t="s">
        <v>104</v>
      </c>
    </row>
    <row r="91" ht="12.75">
      <c r="E91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N88"/>
  <sheetViews>
    <sheetView zoomScalePageLayoutView="0" workbookViewId="0" topLeftCell="A52">
      <selection activeCell="H60" sqref="H60"/>
    </sheetView>
  </sheetViews>
  <sheetFormatPr defaultColWidth="9.140625" defaultRowHeight="12.75"/>
  <cols>
    <col min="3" max="3" width="12.57421875" style="0" customWidth="1"/>
    <col min="6" max="6" width="14.00390625" style="0" customWidth="1"/>
    <col min="7" max="7" width="13.00390625" style="0" customWidth="1"/>
    <col min="8" max="8" width="13.57421875" style="0" customWidth="1"/>
  </cols>
  <sheetData>
    <row r="2" spans="2:14" ht="12.75">
      <c r="B2" s="14"/>
      <c r="C2" s="15" t="s">
        <v>107</v>
      </c>
      <c r="D2" s="15" t="s">
        <v>143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11546.64</v>
      </c>
      <c r="D8" s="16">
        <v>5547.19</v>
      </c>
      <c r="E8" s="16"/>
      <c r="F8" s="16"/>
      <c r="G8" s="17">
        <v>2655.62</v>
      </c>
      <c r="H8" s="16">
        <v>14438.21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6272.94</v>
      </c>
      <c r="D9" s="16">
        <v>4667.28</v>
      </c>
      <c r="E9" s="16"/>
      <c r="F9" s="16"/>
      <c r="G9" s="16">
        <v>2450.23</v>
      </c>
      <c r="H9" s="16">
        <v>8489.99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10214.47</v>
      </c>
      <c r="E10" s="16"/>
      <c r="F10" s="16"/>
      <c r="G10" s="45">
        <f>SUM(G8:G9)</f>
        <v>5105.85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175</v>
      </c>
      <c r="D16" s="17" t="s">
        <v>66</v>
      </c>
      <c r="E16" s="16"/>
      <c r="F16" s="17" t="s">
        <v>169</v>
      </c>
      <c r="G16" s="16">
        <v>330.66</v>
      </c>
      <c r="H16" s="17"/>
      <c r="I16" s="16">
        <v>0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 t="s">
        <v>175</v>
      </c>
      <c r="D18" s="17" t="s">
        <v>66</v>
      </c>
      <c r="E18" s="16"/>
      <c r="F18" s="17" t="s">
        <v>169</v>
      </c>
      <c r="G18" s="16">
        <v>330.66</v>
      </c>
      <c r="H18" s="17"/>
      <c r="I18" s="17">
        <v>0</v>
      </c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 t="s">
        <v>139</v>
      </c>
      <c r="E21" s="27"/>
      <c r="F21" s="29"/>
      <c r="G21" s="16"/>
      <c r="H21" s="17"/>
      <c r="I21" s="16">
        <v>1713</v>
      </c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/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58</v>
      </c>
      <c r="H28" s="16"/>
      <c r="I28" s="16">
        <v>1759.96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3675.87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634.92</v>
      </c>
      <c r="J33" s="16"/>
      <c r="K33" s="16"/>
      <c r="L33" s="16"/>
      <c r="M33" s="16"/>
      <c r="N33" s="16"/>
    </row>
    <row r="34" spans="2:14" ht="12.75">
      <c r="B34" s="14"/>
      <c r="C34" s="16"/>
      <c r="D34" s="16"/>
      <c r="E34" s="16"/>
      <c r="F34" s="16"/>
      <c r="G34" s="16"/>
      <c r="H34" s="16"/>
      <c r="I34" s="16"/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356.45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f>SUM(I21:I38)</f>
        <v>8140.2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/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>
        <v>13.5</v>
      </c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/>
      <c r="L46" s="14"/>
      <c r="M46" s="14"/>
      <c r="N46" s="14"/>
    </row>
    <row r="47" spans="9:14" ht="12.75">
      <c r="I47" s="14">
        <v>13.5</v>
      </c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/>
      <c r="L48" s="14"/>
      <c r="M48" s="14"/>
      <c r="N48" s="14"/>
    </row>
    <row r="50" spans="10:11" ht="12.75">
      <c r="J50">
        <v>1620</v>
      </c>
      <c r="K50">
        <v>9.201</v>
      </c>
    </row>
    <row r="53" ht="12.75">
      <c r="F53" t="s">
        <v>77</v>
      </c>
    </row>
    <row r="54" ht="12.75">
      <c r="F54" t="s">
        <v>78</v>
      </c>
    </row>
    <row r="55" spans="3:6" ht="12.75">
      <c r="C55">
        <v>1113.9</v>
      </c>
      <c r="F55" t="s">
        <v>108</v>
      </c>
    </row>
    <row r="56" ht="12.75">
      <c r="F56" t="s">
        <v>143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47" t="s">
        <v>83</v>
      </c>
      <c r="E59" s="35"/>
      <c r="F59" s="35"/>
      <c r="G59" s="35" t="s">
        <v>84</v>
      </c>
      <c r="H59" s="48">
        <v>10214.47</v>
      </c>
    </row>
    <row r="60" spans="3:8" ht="12.75">
      <c r="C60" s="36">
        <v>282.6</v>
      </c>
      <c r="D60" s="37" t="s">
        <v>125</v>
      </c>
      <c r="E60" s="37"/>
      <c r="F60" s="37"/>
      <c r="G60" s="37"/>
      <c r="H60" s="37">
        <v>282.6</v>
      </c>
    </row>
    <row r="61" spans="3:8" ht="12.75">
      <c r="C61" s="36">
        <v>610.42</v>
      </c>
      <c r="D61" s="37" t="s">
        <v>149</v>
      </c>
      <c r="E61" s="37"/>
      <c r="F61" s="37"/>
      <c r="G61" s="37"/>
      <c r="H61" s="37"/>
    </row>
    <row r="62" spans="3:8" ht="12.75">
      <c r="C62" s="38">
        <v>2</v>
      </c>
      <c r="D62" s="46" t="s">
        <v>85</v>
      </c>
      <c r="E62" s="39"/>
      <c r="F62" s="39"/>
      <c r="G62" s="39" t="s">
        <v>84</v>
      </c>
      <c r="H62" s="45">
        <v>5105.85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/>
    </row>
    <row r="64" spans="3:8" ht="12.75">
      <c r="C64" s="40">
        <v>4</v>
      </c>
      <c r="D64" s="46" t="s">
        <v>87</v>
      </c>
      <c r="E64" s="41"/>
      <c r="F64" s="41"/>
      <c r="G64" s="41" t="s">
        <v>84</v>
      </c>
      <c r="H64" s="49">
        <v>8140.2</v>
      </c>
    </row>
    <row r="65" spans="3:8" ht="12.75">
      <c r="C65" s="40"/>
      <c r="D65" s="46" t="s">
        <v>11</v>
      </c>
      <c r="E65" s="41"/>
      <c r="F65" s="41"/>
      <c r="G65" s="41"/>
      <c r="H65" s="49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3675.87</v>
      </c>
    </row>
    <row r="67" spans="3:8" ht="12.75">
      <c r="C67" s="36"/>
      <c r="D67" s="37" t="s">
        <v>90</v>
      </c>
      <c r="E67" s="37"/>
      <c r="F67" s="37"/>
      <c r="G67" s="37" t="s">
        <v>84</v>
      </c>
      <c r="H67" s="16">
        <v>1759.96</v>
      </c>
    </row>
    <row r="68" spans="3:8" ht="12.75">
      <c r="C68" s="36"/>
      <c r="D68" s="37" t="s">
        <v>140</v>
      </c>
      <c r="E68" s="37"/>
      <c r="F68" s="37"/>
      <c r="G68" s="37" t="s">
        <v>84</v>
      </c>
      <c r="H68" s="16">
        <v>634.92</v>
      </c>
    </row>
    <row r="69" spans="3:8" ht="12.75">
      <c r="C69" s="36"/>
      <c r="D69" s="37" t="s">
        <v>138</v>
      </c>
      <c r="E69" s="37"/>
      <c r="F69" s="37"/>
      <c r="G69" s="37" t="s">
        <v>84</v>
      </c>
      <c r="H69" s="37"/>
    </row>
    <row r="70" spans="3:8" ht="12.75">
      <c r="C70" s="36"/>
      <c r="D70" s="37" t="s">
        <v>94</v>
      </c>
      <c r="E70" s="37"/>
      <c r="F70" s="37"/>
      <c r="G70" s="37"/>
      <c r="H70" s="16">
        <v>356.45</v>
      </c>
    </row>
    <row r="71" spans="3:8" ht="12.75">
      <c r="C71" s="40"/>
      <c r="D71" s="46" t="s">
        <v>95</v>
      </c>
      <c r="E71" s="41"/>
      <c r="F71" s="41"/>
      <c r="G71" s="41" t="s">
        <v>84</v>
      </c>
      <c r="H71" s="16">
        <v>1713</v>
      </c>
    </row>
    <row r="72" spans="3:8" ht="12.75">
      <c r="C72" s="44"/>
      <c r="D72" s="17"/>
      <c r="E72" s="37"/>
      <c r="F72" s="37"/>
      <c r="G72" s="37"/>
      <c r="H72" s="37"/>
    </row>
    <row r="73" spans="3:8" ht="12.75">
      <c r="C73" s="36"/>
      <c r="D73" s="37" t="s">
        <v>139</v>
      </c>
      <c r="E73" s="37"/>
      <c r="F73" s="37"/>
      <c r="G73" s="37" t="s">
        <v>96</v>
      </c>
      <c r="H73" s="16">
        <v>1713</v>
      </c>
    </row>
    <row r="74" spans="3:8" ht="12.75">
      <c r="C74" s="36"/>
      <c r="D74" s="37"/>
      <c r="E74" s="37"/>
      <c r="F74" s="37"/>
      <c r="G74" s="37"/>
      <c r="H74" s="37"/>
    </row>
    <row r="75" spans="3:8" ht="12.75">
      <c r="C75" s="36">
        <v>5</v>
      </c>
      <c r="D75" s="37" t="s">
        <v>97</v>
      </c>
      <c r="E75" s="37"/>
      <c r="F75" s="37"/>
      <c r="G75" s="37" t="s">
        <v>84</v>
      </c>
      <c r="H75" s="37"/>
    </row>
    <row r="76" spans="3:8" ht="12.75">
      <c r="C76" s="36"/>
      <c r="D76" s="37"/>
      <c r="E76" s="37"/>
      <c r="F76" s="37"/>
      <c r="G76" s="37"/>
      <c r="H76" s="37"/>
    </row>
    <row r="77" spans="3:8" ht="12.75">
      <c r="C77" s="36"/>
      <c r="D77" s="37" t="s">
        <v>98</v>
      </c>
      <c r="E77" s="37"/>
      <c r="F77" s="37"/>
      <c r="G77" s="37" t="s">
        <v>84</v>
      </c>
      <c r="H77" s="37"/>
    </row>
    <row r="78" spans="3:8" ht="12.75">
      <c r="C78" s="36"/>
      <c r="D78" s="37" t="s">
        <v>99</v>
      </c>
      <c r="E78" s="37"/>
      <c r="F78" s="37"/>
      <c r="G78" s="37"/>
      <c r="H78" s="37"/>
    </row>
    <row r="79" spans="3:8" ht="12.75">
      <c r="C79" s="36">
        <v>6</v>
      </c>
      <c r="D79" s="37" t="s">
        <v>100</v>
      </c>
      <c r="E79" s="37"/>
      <c r="F79" s="37"/>
      <c r="G79" s="37" t="s">
        <v>84</v>
      </c>
      <c r="H79" s="37">
        <v>11632.01</v>
      </c>
    </row>
    <row r="80" spans="3:8" ht="12.75">
      <c r="C80" s="36">
        <v>7</v>
      </c>
      <c r="D80" s="37" t="s">
        <v>101</v>
      </c>
      <c r="E80" s="37"/>
      <c r="F80" s="37"/>
      <c r="G80" s="37" t="s">
        <v>84</v>
      </c>
      <c r="H80" s="37"/>
    </row>
    <row r="81" spans="3:8" ht="12.75">
      <c r="C81" s="36">
        <v>8</v>
      </c>
      <c r="D81" s="37" t="s">
        <v>85</v>
      </c>
      <c r="E81" s="37"/>
      <c r="F81" s="37"/>
      <c r="G81" s="37" t="s">
        <v>84</v>
      </c>
      <c r="H81" s="37"/>
    </row>
    <row r="82" spans="3:8" ht="12.75">
      <c r="C82" s="36">
        <v>9</v>
      </c>
      <c r="D82" s="37" t="s">
        <v>102</v>
      </c>
      <c r="E82" s="37"/>
      <c r="F82" s="37"/>
      <c r="G82" s="37" t="s">
        <v>84</v>
      </c>
      <c r="H82" s="37"/>
    </row>
    <row r="83" spans="3:8" ht="12.75">
      <c r="C83" s="42">
        <v>10</v>
      </c>
      <c r="D83" s="43" t="s">
        <v>103</v>
      </c>
      <c r="E83" s="43"/>
      <c r="F83" s="43"/>
      <c r="G83" s="43" t="s">
        <v>84</v>
      </c>
      <c r="H83" s="43">
        <v>8597.66</v>
      </c>
    </row>
    <row r="84" spans="3:8" ht="12.75">
      <c r="C84" s="37"/>
      <c r="D84" s="37"/>
      <c r="E84" s="37"/>
      <c r="F84" s="37"/>
      <c r="G84" s="37"/>
      <c r="H84" s="37"/>
    </row>
    <row r="87" ht="12.75">
      <c r="E87" t="s">
        <v>104</v>
      </c>
    </row>
    <row r="88" ht="12.75">
      <c r="E88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N88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3" max="3" width="12.57421875" style="0" customWidth="1"/>
    <col min="6" max="6" width="14.00390625" style="0" customWidth="1"/>
    <col min="7" max="7" width="13.00390625" style="0" customWidth="1"/>
    <col min="8" max="8" width="13.57421875" style="0" customWidth="1"/>
  </cols>
  <sheetData>
    <row r="2" spans="2:14" ht="12.75">
      <c r="B2" s="14"/>
      <c r="C2" s="15" t="s">
        <v>107</v>
      </c>
      <c r="D2" s="15" t="s">
        <v>152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14438.21</v>
      </c>
      <c r="D8" s="16">
        <v>5547.22</v>
      </c>
      <c r="E8" s="16">
        <v>3394.63</v>
      </c>
      <c r="F8" s="16"/>
      <c r="G8" s="17">
        <v>3394.63</v>
      </c>
      <c r="H8" s="16">
        <v>16590.8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8489.99</v>
      </c>
      <c r="D9" s="16">
        <v>4667.25</v>
      </c>
      <c r="E9" s="16">
        <v>2856.13</v>
      </c>
      <c r="F9" s="16"/>
      <c r="G9" s="16">
        <v>2856.13</v>
      </c>
      <c r="H9" s="16">
        <v>10301.11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10214.470000000001</v>
      </c>
      <c r="E10" s="16"/>
      <c r="F10" s="16"/>
      <c r="G10" s="45">
        <f>SUM(G8:G9)</f>
        <v>6250.76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176</v>
      </c>
      <c r="D16" s="17" t="s">
        <v>66</v>
      </c>
      <c r="E16" s="16"/>
      <c r="F16" s="17" t="s">
        <v>169</v>
      </c>
      <c r="G16" s="16" t="s">
        <v>177</v>
      </c>
      <c r="H16" s="17"/>
      <c r="I16" s="16">
        <v>0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 t="s">
        <v>176</v>
      </c>
      <c r="D18" s="17" t="s">
        <v>178</v>
      </c>
      <c r="E18" s="16"/>
      <c r="F18" s="17" t="s">
        <v>169</v>
      </c>
      <c r="G18" s="16">
        <v>330.66</v>
      </c>
      <c r="H18" s="17"/>
      <c r="I18" s="17">
        <v>0</v>
      </c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 t="s">
        <v>139</v>
      </c>
      <c r="E21" s="27"/>
      <c r="F21" s="29"/>
      <c r="G21" s="16"/>
      <c r="H21" s="17"/>
      <c r="I21" s="16">
        <v>1713</v>
      </c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/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58</v>
      </c>
      <c r="H28" s="16"/>
      <c r="I28" s="16">
        <v>1759.96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3675.87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634.92</v>
      </c>
      <c r="J33" s="16"/>
      <c r="K33" s="16"/>
      <c r="L33" s="16"/>
      <c r="M33" s="16"/>
      <c r="N33" s="16"/>
    </row>
    <row r="34" spans="2:14" ht="12.75">
      <c r="B34" s="14"/>
      <c r="C34" s="16"/>
      <c r="D34" s="16"/>
      <c r="E34" s="16"/>
      <c r="F34" s="16"/>
      <c r="G34" s="16"/>
      <c r="H34" s="16"/>
      <c r="I34" s="16"/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356.45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f>SUM(I21:I38)</f>
        <v>8140.2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/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>
        <v>13.5</v>
      </c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/>
      <c r="L46" s="14"/>
      <c r="M46" s="14"/>
      <c r="N46" s="14"/>
    </row>
    <row r="47" spans="9:14" ht="12.75">
      <c r="I47" s="14">
        <v>13.5</v>
      </c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/>
      <c r="L48" s="14"/>
      <c r="M48" s="14"/>
      <c r="N48" s="14"/>
    </row>
    <row r="50" spans="10:11" ht="12.75">
      <c r="J50">
        <v>1620</v>
      </c>
      <c r="K50">
        <v>9.201</v>
      </c>
    </row>
    <row r="53" ht="12.75">
      <c r="F53" t="s">
        <v>77</v>
      </c>
    </row>
    <row r="54" ht="12.75">
      <c r="F54" t="s">
        <v>78</v>
      </c>
    </row>
    <row r="55" spans="3:6" ht="12.75">
      <c r="C55">
        <v>1113.9</v>
      </c>
      <c r="F55" t="s">
        <v>108</v>
      </c>
    </row>
    <row r="56" ht="12.75">
      <c r="F56" t="s">
        <v>152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47" t="s">
        <v>83</v>
      </c>
      <c r="E59" s="35"/>
      <c r="F59" s="35"/>
      <c r="G59" s="35" t="s">
        <v>84</v>
      </c>
      <c r="H59" s="48">
        <v>10214.47</v>
      </c>
    </row>
    <row r="60" spans="3:8" ht="12.75">
      <c r="C60" s="36">
        <v>282.6</v>
      </c>
      <c r="D60" s="37" t="s">
        <v>125</v>
      </c>
      <c r="E60" s="37"/>
      <c r="F60" s="37"/>
      <c r="G60" s="37"/>
      <c r="H60" s="37"/>
    </row>
    <row r="61" spans="3:8" ht="12.75">
      <c r="C61" s="36">
        <v>610.42</v>
      </c>
      <c r="D61" s="37" t="s">
        <v>149</v>
      </c>
      <c r="E61" s="37"/>
      <c r="F61" s="37"/>
      <c r="G61" s="37"/>
      <c r="H61" s="37"/>
    </row>
    <row r="62" spans="3:8" ht="12.75">
      <c r="C62" s="38">
        <v>2</v>
      </c>
      <c r="D62" s="46" t="s">
        <v>85</v>
      </c>
      <c r="E62" s="39"/>
      <c r="F62" s="39"/>
      <c r="G62" s="39" t="s">
        <v>84</v>
      </c>
      <c r="H62" s="45">
        <v>6250.76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/>
    </row>
    <row r="64" spans="3:8" ht="12.75">
      <c r="C64" s="40">
        <v>4</v>
      </c>
      <c r="D64" s="46" t="s">
        <v>87</v>
      </c>
      <c r="E64" s="41"/>
      <c r="F64" s="41"/>
      <c r="G64" s="41" t="s">
        <v>84</v>
      </c>
      <c r="H64" s="49">
        <v>8140.2</v>
      </c>
    </row>
    <row r="65" spans="3:8" ht="12.75">
      <c r="C65" s="40"/>
      <c r="D65" s="46" t="s">
        <v>11</v>
      </c>
      <c r="E65" s="41"/>
      <c r="F65" s="41"/>
      <c r="G65" s="41"/>
      <c r="H65" s="49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3675.87</v>
      </c>
    </row>
    <row r="67" spans="3:8" ht="12.75">
      <c r="C67" s="36"/>
      <c r="D67" s="37" t="s">
        <v>90</v>
      </c>
      <c r="E67" s="37"/>
      <c r="F67" s="37"/>
      <c r="G67" s="37" t="s">
        <v>84</v>
      </c>
      <c r="H67" s="16">
        <v>1759.96</v>
      </c>
    </row>
    <row r="68" spans="3:8" ht="12.75">
      <c r="C68" s="36"/>
      <c r="D68" s="37" t="s">
        <v>140</v>
      </c>
      <c r="E68" s="37"/>
      <c r="F68" s="37"/>
      <c r="G68" s="37" t="s">
        <v>84</v>
      </c>
      <c r="H68" s="16">
        <v>634.92</v>
      </c>
    </row>
    <row r="69" spans="3:8" ht="12.75">
      <c r="C69" s="36"/>
      <c r="D69" s="37" t="s">
        <v>138</v>
      </c>
      <c r="E69" s="37"/>
      <c r="F69" s="37"/>
      <c r="G69" s="37" t="s">
        <v>84</v>
      </c>
      <c r="H69" s="37"/>
    </row>
    <row r="70" spans="3:8" ht="12.75">
      <c r="C70" s="36"/>
      <c r="D70" s="37" t="s">
        <v>94</v>
      </c>
      <c r="E70" s="37"/>
      <c r="F70" s="37"/>
      <c r="G70" s="37"/>
      <c r="H70" s="16">
        <v>356.45</v>
      </c>
    </row>
    <row r="71" spans="3:8" ht="12.75">
      <c r="C71" s="40"/>
      <c r="D71" s="46" t="s">
        <v>95</v>
      </c>
      <c r="E71" s="41"/>
      <c r="F71" s="41"/>
      <c r="G71" s="41" t="s">
        <v>84</v>
      </c>
      <c r="H71" s="16">
        <v>1713</v>
      </c>
    </row>
    <row r="72" spans="3:8" ht="12.75">
      <c r="C72" s="44"/>
      <c r="D72" s="17"/>
      <c r="E72" s="37"/>
      <c r="F72" s="37"/>
      <c r="G72" s="37"/>
      <c r="H72" s="37"/>
    </row>
    <row r="73" spans="3:8" ht="12.75">
      <c r="C73" s="36"/>
      <c r="D73" s="37" t="s">
        <v>139</v>
      </c>
      <c r="E73" s="37"/>
      <c r="F73" s="37"/>
      <c r="G73" s="37" t="s">
        <v>96</v>
      </c>
      <c r="H73" s="16">
        <v>1713</v>
      </c>
    </row>
    <row r="74" spans="3:8" ht="12.75">
      <c r="C74" s="36"/>
      <c r="D74" s="37"/>
      <c r="E74" s="37"/>
      <c r="F74" s="37"/>
      <c r="G74" s="37"/>
      <c r="H74" s="37"/>
    </row>
    <row r="75" spans="3:8" ht="12.75">
      <c r="C75" s="36">
        <v>5</v>
      </c>
      <c r="D75" s="37" t="s">
        <v>97</v>
      </c>
      <c r="E75" s="37"/>
      <c r="F75" s="37"/>
      <c r="G75" s="37" t="s">
        <v>84</v>
      </c>
      <c r="H75" s="37"/>
    </row>
    <row r="76" spans="3:8" ht="12.75">
      <c r="C76" s="36"/>
      <c r="D76" s="37"/>
      <c r="E76" s="37"/>
      <c r="F76" s="37"/>
      <c r="G76" s="37"/>
      <c r="H76" s="37"/>
    </row>
    <row r="77" spans="3:8" ht="12.75">
      <c r="C77" s="36"/>
      <c r="D77" s="37" t="s">
        <v>98</v>
      </c>
      <c r="E77" s="37"/>
      <c r="F77" s="37"/>
      <c r="G77" s="37" t="s">
        <v>84</v>
      </c>
      <c r="H77" s="37"/>
    </row>
    <row r="78" spans="3:8" ht="12.75">
      <c r="C78" s="36"/>
      <c r="D78" s="37" t="s">
        <v>99</v>
      </c>
      <c r="E78" s="37"/>
      <c r="F78" s="37"/>
      <c r="G78" s="37"/>
      <c r="H78" s="37"/>
    </row>
    <row r="79" spans="3:8" ht="12.75">
      <c r="C79" s="36">
        <v>6</v>
      </c>
      <c r="D79" s="37" t="s">
        <v>100</v>
      </c>
      <c r="E79" s="37"/>
      <c r="F79" s="37"/>
      <c r="G79" s="37" t="s">
        <v>84</v>
      </c>
      <c r="H79" s="37">
        <v>8597.66</v>
      </c>
    </row>
    <row r="80" spans="3:8" ht="12.75">
      <c r="C80" s="36">
        <v>7</v>
      </c>
      <c r="D80" s="37" t="s">
        <v>101</v>
      </c>
      <c r="E80" s="37"/>
      <c r="F80" s="37"/>
      <c r="G80" s="37" t="s">
        <v>84</v>
      </c>
      <c r="H80" s="37"/>
    </row>
    <row r="81" spans="3:8" ht="12.75">
      <c r="C81" s="36">
        <v>8</v>
      </c>
      <c r="D81" s="37" t="s">
        <v>85</v>
      </c>
      <c r="E81" s="37"/>
      <c r="F81" s="37"/>
      <c r="G81" s="37" t="s">
        <v>84</v>
      </c>
      <c r="H81" s="37"/>
    </row>
    <row r="82" spans="3:8" ht="12.75">
      <c r="C82" s="36">
        <v>9</v>
      </c>
      <c r="D82" s="37" t="s">
        <v>102</v>
      </c>
      <c r="E82" s="37"/>
      <c r="F82" s="37"/>
      <c r="G82" s="37" t="s">
        <v>84</v>
      </c>
      <c r="H82" s="37"/>
    </row>
    <row r="83" spans="3:8" ht="12.75">
      <c r="C83" s="42">
        <v>10</v>
      </c>
      <c r="D83" s="43" t="s">
        <v>103</v>
      </c>
      <c r="E83" s="43"/>
      <c r="F83" s="43"/>
      <c r="G83" s="43" t="s">
        <v>84</v>
      </c>
      <c r="H83" s="43">
        <v>6708.22</v>
      </c>
    </row>
    <row r="84" spans="3:8" ht="12.75">
      <c r="C84" s="37"/>
      <c r="D84" s="37"/>
      <c r="E84" s="37"/>
      <c r="F84" s="37"/>
      <c r="G84" s="37"/>
      <c r="H84" s="37"/>
    </row>
    <row r="87" ht="12.75">
      <c r="E87" t="s">
        <v>104</v>
      </c>
    </row>
    <row r="88" ht="12.75">
      <c r="E88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N99"/>
  <sheetViews>
    <sheetView zoomScalePageLayoutView="0" workbookViewId="0" topLeftCell="A67">
      <selection activeCell="M24" sqref="M2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4.00390625" style="0" customWidth="1"/>
    <col min="7" max="7" width="13.00390625" style="0" customWidth="1"/>
    <col min="8" max="8" width="13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199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16590.8</v>
      </c>
      <c r="D8" s="16">
        <v>5547.22</v>
      </c>
      <c r="E8" s="16" t="s">
        <v>190</v>
      </c>
      <c r="F8" s="16"/>
      <c r="G8" s="17">
        <v>4888.56</v>
      </c>
      <c r="H8" s="16">
        <v>17249.46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10301.11</v>
      </c>
      <c r="D9" s="8">
        <v>4667.24</v>
      </c>
      <c r="E9" s="16">
        <v>4209.59</v>
      </c>
      <c r="F9" s="16"/>
      <c r="G9" s="16">
        <v>4209.59</v>
      </c>
      <c r="H9" s="16">
        <v>10758.76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10214.46</v>
      </c>
      <c r="E10" s="16"/>
      <c r="F10" s="16"/>
      <c r="G10" s="45">
        <f>SUM(G8:G9)</f>
        <v>9098.150000000001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179</v>
      </c>
      <c r="D16" s="17" t="s">
        <v>180</v>
      </c>
      <c r="E16" s="16"/>
      <c r="F16" s="17" t="s">
        <v>169</v>
      </c>
      <c r="G16" s="16" t="s">
        <v>177</v>
      </c>
      <c r="H16" s="17"/>
      <c r="I16" s="16">
        <v>214</v>
      </c>
      <c r="J16" s="16" t="s">
        <v>186</v>
      </c>
      <c r="K16" s="16" t="s">
        <v>286</v>
      </c>
      <c r="L16" s="16">
        <v>1.5</v>
      </c>
      <c r="M16" s="16">
        <v>400</v>
      </c>
      <c r="N16" s="16">
        <v>600</v>
      </c>
    </row>
    <row r="17" spans="2:14" ht="12.75">
      <c r="B17" s="14"/>
      <c r="C17" s="23"/>
      <c r="D17" s="17" t="s">
        <v>181</v>
      </c>
      <c r="E17" s="16"/>
      <c r="F17" s="17"/>
      <c r="G17" s="16"/>
      <c r="H17" s="17"/>
      <c r="I17" s="16"/>
      <c r="J17" s="16" t="s">
        <v>187</v>
      </c>
      <c r="K17" s="16" t="s">
        <v>74</v>
      </c>
      <c r="L17" s="16">
        <v>1</v>
      </c>
      <c r="M17" s="16">
        <v>35</v>
      </c>
      <c r="N17" s="16">
        <v>35</v>
      </c>
    </row>
    <row r="18" spans="2:14" ht="12.75">
      <c r="B18" s="14"/>
      <c r="C18" s="16"/>
      <c r="D18" s="17" t="s">
        <v>182</v>
      </c>
      <c r="E18" s="16"/>
      <c r="F18" s="17" t="s">
        <v>169</v>
      </c>
      <c r="G18" s="16">
        <v>330.66</v>
      </c>
      <c r="H18" s="17"/>
      <c r="I18" s="17">
        <v>375</v>
      </c>
      <c r="J18" s="17"/>
      <c r="K18" s="17"/>
      <c r="L18" s="16"/>
      <c r="M18" s="16" t="s">
        <v>26</v>
      </c>
      <c r="N18" s="16">
        <f>SUM(N16:N17)</f>
        <v>635</v>
      </c>
    </row>
    <row r="19" spans="2:14" ht="12.75">
      <c r="B19" s="14"/>
      <c r="C19" s="24"/>
      <c r="D19" s="25" t="s">
        <v>183</v>
      </c>
      <c r="E19" s="26"/>
      <c r="F19" s="27"/>
      <c r="G19" s="16"/>
      <c r="H19" s="16"/>
      <c r="I19" s="16">
        <v>120</v>
      </c>
      <c r="J19" s="17"/>
      <c r="K19" s="16"/>
      <c r="L19" s="16"/>
      <c r="M19" s="16"/>
      <c r="N19" s="16"/>
    </row>
    <row r="20" spans="2:14" ht="12.75">
      <c r="B20" s="14"/>
      <c r="C20" s="28" t="s">
        <v>184</v>
      </c>
      <c r="D20" s="25" t="s">
        <v>185</v>
      </c>
      <c r="E20" s="26"/>
      <c r="F20" s="29" t="s">
        <v>169</v>
      </c>
      <c r="G20" s="16"/>
      <c r="H20" s="17"/>
      <c r="I20" s="16">
        <v>858.62</v>
      </c>
      <c r="J20" s="17"/>
      <c r="K20" s="17"/>
      <c r="L20" s="16"/>
      <c r="M20" s="16"/>
      <c r="N20" s="16"/>
    </row>
    <row r="21" spans="2:14" ht="12.75">
      <c r="B21" s="14"/>
      <c r="C21" s="17"/>
      <c r="D21" s="37" t="s">
        <v>139</v>
      </c>
      <c r="E21" s="27"/>
      <c r="F21" s="29"/>
      <c r="G21" s="16"/>
      <c r="H21" s="17"/>
      <c r="I21" s="16">
        <v>1713</v>
      </c>
      <c r="J21" s="16"/>
      <c r="K21" s="16"/>
      <c r="L21" s="16"/>
      <c r="M21" s="16"/>
      <c r="N21" s="16"/>
    </row>
    <row r="22" spans="2:14" ht="12.75">
      <c r="B22" s="14"/>
      <c r="C22" s="17" t="s">
        <v>188</v>
      </c>
      <c r="D22" s="30" t="s">
        <v>189</v>
      </c>
      <c r="E22" s="31"/>
      <c r="F22" s="17"/>
      <c r="G22" s="16"/>
      <c r="H22" s="17"/>
      <c r="I22" s="16">
        <v>656</v>
      </c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3936.62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58</v>
      </c>
      <c r="H28" s="16"/>
      <c r="I28" s="16">
        <v>1759.96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3675.87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634.92</v>
      </c>
      <c r="J33" s="16"/>
      <c r="K33" s="16"/>
      <c r="L33" s="16"/>
      <c r="M33" s="16"/>
      <c r="N33" s="16"/>
    </row>
    <row r="34" spans="2:14" ht="12.75">
      <c r="B34" s="14"/>
      <c r="C34" s="16"/>
      <c r="D34" s="16"/>
      <c r="E34" s="16"/>
      <c r="F34" s="16"/>
      <c r="G34" s="16"/>
      <c r="H34" s="16"/>
      <c r="I34" s="16"/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356.45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0.5" customHeight="1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8"/>
      <c r="D39" s="16"/>
      <c r="E39" s="16"/>
      <c r="F39" s="16"/>
      <c r="G39" s="16"/>
      <c r="H39" s="16" t="s">
        <v>26</v>
      </c>
      <c r="I39" s="16">
        <f>SUM(I25:I38)</f>
        <v>10363.820000000002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2:14" ht="12.75">
      <c r="B41" s="14"/>
      <c r="C41" s="14"/>
      <c r="D41" s="14"/>
      <c r="E41" s="14"/>
      <c r="F41" s="14"/>
      <c r="G41" s="14"/>
      <c r="H41" s="14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>
        <v>13.5</v>
      </c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/>
      <c r="L46" s="14"/>
      <c r="M46" s="14"/>
      <c r="N46" s="14"/>
    </row>
    <row r="47" spans="9:14" ht="12.75">
      <c r="I47" s="14">
        <v>13.5</v>
      </c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/>
      <c r="L48" s="14"/>
      <c r="M48" s="14"/>
      <c r="N48" s="14"/>
    </row>
    <row r="50" spans="10:11" ht="12.75">
      <c r="J50">
        <v>1620</v>
      </c>
      <c r="K50">
        <v>9.201</v>
      </c>
    </row>
    <row r="53" ht="12.75">
      <c r="F53" t="s">
        <v>77</v>
      </c>
    </row>
    <row r="54" ht="12.75">
      <c r="F54" t="s">
        <v>78</v>
      </c>
    </row>
    <row r="55" spans="3:6" ht="12.75">
      <c r="C55">
        <v>1113.9</v>
      </c>
      <c r="F55" t="s">
        <v>108</v>
      </c>
    </row>
    <row r="56" ht="12.75">
      <c r="F56" t="s">
        <v>199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47" t="s">
        <v>83</v>
      </c>
      <c r="E59" s="35"/>
      <c r="F59" s="35"/>
      <c r="G59" s="35" t="s">
        <v>84</v>
      </c>
      <c r="H59" s="48">
        <v>10214.47</v>
      </c>
    </row>
    <row r="60" spans="3:8" ht="12.75">
      <c r="C60" s="36">
        <v>282.6</v>
      </c>
      <c r="D60" s="37" t="s">
        <v>125</v>
      </c>
      <c r="E60" s="37"/>
      <c r="F60" s="37"/>
      <c r="G60" s="37"/>
      <c r="H60" s="37"/>
    </row>
    <row r="61" spans="3:8" ht="12.75">
      <c r="C61" s="36">
        <v>610.42</v>
      </c>
      <c r="D61" s="37" t="s">
        <v>149</v>
      </c>
      <c r="E61" s="37"/>
      <c r="F61" s="37"/>
      <c r="G61" s="37"/>
      <c r="H61" s="37"/>
    </row>
    <row r="62" spans="3:8" ht="12.75">
      <c r="C62" s="38">
        <v>2</v>
      </c>
      <c r="D62" s="46" t="s">
        <v>85</v>
      </c>
      <c r="E62" s="39"/>
      <c r="F62" s="39"/>
      <c r="G62" s="39" t="s">
        <v>84</v>
      </c>
      <c r="H62" s="45">
        <v>9098.15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/>
    </row>
    <row r="64" spans="3:8" ht="12.75">
      <c r="C64" s="40">
        <v>4</v>
      </c>
      <c r="D64" s="46" t="s">
        <v>87</v>
      </c>
      <c r="E64" s="41"/>
      <c r="F64" s="41"/>
      <c r="G64" s="41" t="s">
        <v>84</v>
      </c>
      <c r="H64" s="49">
        <v>10998.82</v>
      </c>
    </row>
    <row r="65" spans="3:8" ht="12.75">
      <c r="C65" s="40"/>
      <c r="D65" s="46" t="s">
        <v>11</v>
      </c>
      <c r="E65" s="41"/>
      <c r="F65" s="41"/>
      <c r="G65" s="41"/>
      <c r="H65" s="49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3675.87</v>
      </c>
    </row>
    <row r="67" spans="3:8" ht="12.75">
      <c r="C67" s="36"/>
      <c r="D67" s="37" t="s">
        <v>90</v>
      </c>
      <c r="E67" s="37"/>
      <c r="F67" s="37"/>
      <c r="G67" s="37" t="s">
        <v>84</v>
      </c>
      <c r="H67" s="16">
        <v>1759.96</v>
      </c>
    </row>
    <row r="68" spans="3:8" ht="12.75">
      <c r="C68" s="36"/>
      <c r="D68" s="37" t="s">
        <v>140</v>
      </c>
      <c r="E68" s="37"/>
      <c r="F68" s="37"/>
      <c r="G68" s="37" t="s">
        <v>84</v>
      </c>
      <c r="H68" s="16">
        <v>634.92</v>
      </c>
    </row>
    <row r="69" spans="3:8" ht="12.75">
      <c r="C69" s="36"/>
      <c r="D69" s="37" t="s">
        <v>138</v>
      </c>
      <c r="E69" s="37"/>
      <c r="F69" s="37"/>
      <c r="G69" s="37" t="s">
        <v>84</v>
      </c>
      <c r="H69" s="37"/>
    </row>
    <row r="70" spans="3:8" ht="12.75">
      <c r="C70" s="36"/>
      <c r="D70" s="37" t="s">
        <v>94</v>
      </c>
      <c r="E70" s="37"/>
      <c r="F70" s="37"/>
      <c r="G70" s="37"/>
      <c r="H70" s="16">
        <v>356.45</v>
      </c>
    </row>
    <row r="71" spans="3:8" ht="12.75">
      <c r="C71" s="40"/>
      <c r="D71" s="46" t="s">
        <v>95</v>
      </c>
      <c r="E71" s="41"/>
      <c r="F71" s="41"/>
      <c r="G71" s="41" t="s">
        <v>84</v>
      </c>
      <c r="H71" s="16"/>
    </row>
    <row r="72" spans="3:8" ht="12.75">
      <c r="C72" s="44"/>
      <c r="D72" s="17" t="s">
        <v>180</v>
      </c>
      <c r="E72" s="37"/>
      <c r="F72" s="17" t="s">
        <v>181</v>
      </c>
      <c r="G72" s="37"/>
      <c r="H72" s="16">
        <v>214</v>
      </c>
    </row>
    <row r="73" spans="3:8" ht="12.75">
      <c r="C73" s="36"/>
      <c r="D73" s="37" t="s">
        <v>139</v>
      </c>
      <c r="E73" s="37"/>
      <c r="F73" s="37"/>
      <c r="G73" s="37" t="s">
        <v>96</v>
      </c>
      <c r="H73" s="16">
        <v>1713</v>
      </c>
    </row>
    <row r="74" spans="3:8" ht="12.75">
      <c r="C74" s="36"/>
      <c r="D74" s="17" t="s">
        <v>182</v>
      </c>
      <c r="E74" s="37"/>
      <c r="F74" s="37"/>
      <c r="G74" s="37"/>
      <c r="H74" s="16">
        <v>375</v>
      </c>
    </row>
    <row r="75" spans="3:8" ht="12.75">
      <c r="C75" s="36"/>
      <c r="D75" s="25" t="s">
        <v>183</v>
      </c>
      <c r="E75" s="37"/>
      <c r="F75" s="37"/>
      <c r="G75" s="37"/>
      <c r="H75" s="16">
        <v>120</v>
      </c>
    </row>
    <row r="76" spans="3:8" ht="12.75">
      <c r="C76" s="36"/>
      <c r="D76" s="25" t="s">
        <v>185</v>
      </c>
      <c r="E76" s="37"/>
      <c r="F76" s="37"/>
      <c r="G76" s="37"/>
      <c r="H76" s="16">
        <v>858.62</v>
      </c>
    </row>
    <row r="77" spans="3:8" ht="12.75">
      <c r="C77" s="36"/>
      <c r="D77" s="30" t="s">
        <v>189</v>
      </c>
      <c r="E77" s="37"/>
      <c r="F77" s="37"/>
      <c r="G77" s="37"/>
      <c r="H77" s="16">
        <v>656</v>
      </c>
    </row>
    <row r="78" spans="3:8" ht="12.75">
      <c r="C78" s="36"/>
      <c r="D78" s="37" t="s">
        <v>192</v>
      </c>
      <c r="E78" s="37"/>
      <c r="F78" s="37"/>
      <c r="G78" s="37"/>
      <c r="H78" s="16">
        <v>635</v>
      </c>
    </row>
    <row r="79" spans="3:8" ht="12.75">
      <c r="C79" s="36"/>
      <c r="D79" s="37"/>
      <c r="E79" s="37"/>
      <c r="F79" s="37"/>
      <c r="G79" s="37"/>
      <c r="H79" s="16"/>
    </row>
    <row r="80" spans="3:8" ht="12.75">
      <c r="C80" s="36"/>
      <c r="D80" s="37"/>
      <c r="E80" s="37"/>
      <c r="F80" s="37"/>
      <c r="G80" s="37"/>
      <c r="H80" s="37"/>
    </row>
    <row r="81" spans="3:8" ht="12.75">
      <c r="C81" s="36">
        <v>5</v>
      </c>
      <c r="D81" s="37" t="s">
        <v>97</v>
      </c>
      <c r="E81" s="37"/>
      <c r="F81" s="37"/>
      <c r="G81" s="37" t="s">
        <v>84</v>
      </c>
      <c r="H81" s="37"/>
    </row>
    <row r="82" spans="3:8" ht="12.75">
      <c r="C82" s="36"/>
      <c r="D82" s="37"/>
      <c r="E82" s="37"/>
      <c r="F82" s="37"/>
      <c r="G82" s="37"/>
      <c r="H82" s="37"/>
    </row>
    <row r="83" spans="3:8" ht="12.75">
      <c r="C83" s="36"/>
      <c r="D83" s="37" t="s">
        <v>98</v>
      </c>
      <c r="E83" s="37"/>
      <c r="F83" s="37"/>
      <c r="G83" s="37" t="s">
        <v>84</v>
      </c>
      <c r="H83" s="37"/>
    </row>
    <row r="84" spans="3:8" ht="12.75">
      <c r="C84" s="36"/>
      <c r="D84" s="37" t="s">
        <v>99</v>
      </c>
      <c r="E84" s="37"/>
      <c r="F84" s="37"/>
      <c r="G84" s="37"/>
      <c r="H84" s="37"/>
    </row>
    <row r="85" spans="3:8" ht="12.75">
      <c r="C85" s="36">
        <v>6</v>
      </c>
      <c r="D85" s="37" t="s">
        <v>100</v>
      </c>
      <c r="E85" s="37"/>
      <c r="F85" s="37"/>
      <c r="G85" s="37" t="s">
        <v>84</v>
      </c>
      <c r="H85" s="37">
        <v>6708.22</v>
      </c>
    </row>
    <row r="86" spans="3:8" ht="12.75">
      <c r="C86" s="36">
        <v>7</v>
      </c>
      <c r="D86" s="37" t="s">
        <v>101</v>
      </c>
      <c r="E86" s="37"/>
      <c r="F86" s="37"/>
      <c r="G86" s="37" t="s">
        <v>84</v>
      </c>
      <c r="H86" s="37"/>
    </row>
    <row r="87" spans="3:8" ht="12.75">
      <c r="C87" s="36">
        <v>8</v>
      </c>
      <c r="D87" s="37" t="s">
        <v>85</v>
      </c>
      <c r="E87" s="37"/>
      <c r="F87" s="37"/>
      <c r="G87" s="37" t="s">
        <v>84</v>
      </c>
      <c r="H87" s="37"/>
    </row>
    <row r="88" spans="3:8" ht="12.75">
      <c r="C88" s="36">
        <v>9</v>
      </c>
      <c r="D88" s="37" t="s">
        <v>102</v>
      </c>
      <c r="E88" s="37"/>
      <c r="F88" s="37"/>
      <c r="G88" s="37" t="s">
        <v>84</v>
      </c>
      <c r="H88" s="37"/>
    </row>
    <row r="89" spans="3:8" ht="12.75">
      <c r="C89" s="42">
        <v>10</v>
      </c>
      <c r="D89" s="43" t="s">
        <v>103</v>
      </c>
      <c r="E89" s="43"/>
      <c r="F89" s="43"/>
      <c r="G89" s="43" t="s">
        <v>84</v>
      </c>
      <c r="H89" s="43">
        <v>4807.55</v>
      </c>
    </row>
    <row r="90" spans="3:8" ht="12.75">
      <c r="C90" s="37"/>
      <c r="D90" s="37"/>
      <c r="E90" s="37"/>
      <c r="F90" s="37"/>
      <c r="G90" s="37"/>
      <c r="H90" s="37"/>
    </row>
    <row r="93" ht="12.75">
      <c r="E93" t="s">
        <v>104</v>
      </c>
    </row>
    <row r="94" ht="12.75">
      <c r="E94" t="s">
        <v>105</v>
      </c>
    </row>
    <row r="95" spans="3:8" ht="12.75">
      <c r="C95" s="1" t="s">
        <v>193</v>
      </c>
      <c r="D95" s="1" t="s">
        <v>194</v>
      </c>
      <c r="E95" s="1" t="s">
        <v>195</v>
      </c>
      <c r="F95" s="1" t="s">
        <v>196</v>
      </c>
      <c r="G95" s="1"/>
      <c r="H95" s="1" t="s">
        <v>197</v>
      </c>
    </row>
    <row r="96" spans="3:8" ht="12.75">
      <c r="C96" s="1" t="s">
        <v>198</v>
      </c>
      <c r="D96" s="1"/>
      <c r="E96" s="1"/>
      <c r="F96" s="1">
        <v>472.56</v>
      </c>
      <c r="G96" s="1"/>
      <c r="H96" s="1">
        <v>827.49</v>
      </c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97"/>
  <sheetViews>
    <sheetView zoomScalePageLayoutView="0" workbookViewId="0" topLeftCell="A7">
      <selection activeCell="A1" sqref="A1:IV1638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0.71093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200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17249.46</v>
      </c>
      <c r="D8" s="16">
        <v>3052.07</v>
      </c>
      <c r="E8" s="16">
        <v>1984.66</v>
      </c>
      <c r="F8" s="16"/>
      <c r="G8" s="17">
        <v>1984.66</v>
      </c>
      <c r="H8" s="16">
        <v>18316.87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10758.76</v>
      </c>
      <c r="D9" s="8">
        <v>7451.99</v>
      </c>
      <c r="E9" s="16">
        <v>2933.33</v>
      </c>
      <c r="F9" s="16"/>
      <c r="G9" s="16">
        <v>2933.33</v>
      </c>
      <c r="H9" s="16">
        <v>15277.42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4917.99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213</v>
      </c>
      <c r="D16" s="23" t="s">
        <v>66</v>
      </c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>
        <v>2010</v>
      </c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>
        <v>1871.35</v>
      </c>
      <c r="I28" s="16"/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>
        <v>2472.86</v>
      </c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>
        <v>768.59</v>
      </c>
      <c r="I30" s="1"/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>
        <v>1269.85</v>
      </c>
      <c r="I31" s="1"/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>
        <v>634.92</v>
      </c>
      <c r="I34" s="16"/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>
        <v>434.42</v>
      </c>
      <c r="I37" s="1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>
        <f>SUM(H18:H39)</f>
        <v>9461.99</v>
      </c>
      <c r="I40" s="16">
        <f>SUM(I25:I39)</f>
        <v>0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4:6" ht="12.75"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200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>
        <v>282.6</v>
      </c>
      <c r="D61" s="37" t="s">
        <v>125</v>
      </c>
      <c r="E61" s="37"/>
      <c r="F61" s="37"/>
      <c r="G61" s="37"/>
      <c r="H61" s="37"/>
      <c r="K61" s="16"/>
      <c r="L61" s="16"/>
      <c r="M61" s="16"/>
      <c r="N61" s="16"/>
      <c r="O61" s="16"/>
    </row>
    <row r="62" spans="3:15" ht="12.75">
      <c r="C62" s="36">
        <v>610.42</v>
      </c>
      <c r="D62" s="37" t="s">
        <v>149</v>
      </c>
      <c r="E62" s="37"/>
      <c r="F62" s="37"/>
      <c r="G62" s="37"/>
      <c r="H62" s="37"/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5">
        <v>4917.99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/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49">
        <v>9461.99</v>
      </c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/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36"/>
      <c r="D77" s="37"/>
      <c r="E77" s="37"/>
      <c r="F77" s="37"/>
      <c r="G77" s="37"/>
      <c r="H77" s="16"/>
      <c r="K77" s="16"/>
      <c r="L77" s="16"/>
      <c r="M77" s="16"/>
      <c r="N77" s="16"/>
      <c r="O77" s="16"/>
    </row>
    <row r="78" spans="3:15" ht="12.75">
      <c r="C78" s="40"/>
      <c r="D78" s="46" t="s">
        <v>95</v>
      </c>
      <c r="E78" s="41"/>
      <c r="F78" s="41"/>
      <c r="G78" s="41" t="s">
        <v>84</v>
      </c>
      <c r="H78" s="16"/>
      <c r="K78" s="16"/>
      <c r="L78" s="16"/>
      <c r="M78" s="16"/>
      <c r="N78" s="16"/>
      <c r="O78" s="16"/>
    </row>
    <row r="79" spans="3:15" ht="12.75">
      <c r="C79" s="44"/>
      <c r="D79" s="37" t="s">
        <v>139</v>
      </c>
      <c r="E79" s="37"/>
      <c r="F79" s="17"/>
      <c r="G79" s="37"/>
      <c r="H79" s="16">
        <v>2010</v>
      </c>
      <c r="K79" s="16"/>
      <c r="L79" s="16"/>
      <c r="M79" s="16"/>
      <c r="N79" s="16"/>
      <c r="O79" s="16"/>
    </row>
    <row r="80" spans="3:15" ht="12.75">
      <c r="C80" s="36"/>
      <c r="D80" s="37"/>
      <c r="E80" s="37"/>
      <c r="F80" s="37"/>
      <c r="G80" s="37" t="s">
        <v>96</v>
      </c>
      <c r="H80" s="16"/>
      <c r="K80" s="17"/>
      <c r="L80" s="17"/>
      <c r="M80" s="16"/>
      <c r="N80" s="16"/>
      <c r="O80" s="16"/>
    </row>
    <row r="81" spans="3:8" ht="12.75">
      <c r="C81" s="36">
        <v>5</v>
      </c>
      <c r="D81" s="37" t="s">
        <v>97</v>
      </c>
      <c r="E81" s="37"/>
      <c r="F81" s="37"/>
      <c r="G81" s="37" t="s">
        <v>84</v>
      </c>
      <c r="H81" s="37"/>
    </row>
    <row r="82" spans="3:8" ht="12.75">
      <c r="C82" s="36"/>
      <c r="D82" s="37"/>
      <c r="E82" s="37"/>
      <c r="F82" s="37"/>
      <c r="G82" s="37"/>
      <c r="H82" s="37"/>
    </row>
    <row r="83" spans="3:8" ht="12.75">
      <c r="C83" s="36"/>
      <c r="D83" s="37" t="s">
        <v>98</v>
      </c>
      <c r="E83" s="37"/>
      <c r="F83" s="37"/>
      <c r="G83" s="37" t="s">
        <v>84</v>
      </c>
      <c r="H83" s="37"/>
    </row>
    <row r="84" spans="3:8" ht="12.75">
      <c r="C84" s="36"/>
      <c r="D84" s="37" t="s">
        <v>99</v>
      </c>
      <c r="E84" s="37"/>
      <c r="F84" s="37"/>
      <c r="G84" s="37"/>
      <c r="H84" s="37"/>
    </row>
    <row r="85" spans="3:8" ht="12.75">
      <c r="C85" s="36">
        <v>6</v>
      </c>
      <c r="D85" s="37" t="s">
        <v>100</v>
      </c>
      <c r="E85" s="37"/>
      <c r="F85" s="37"/>
      <c r="G85" s="37" t="s">
        <v>84</v>
      </c>
      <c r="H85" s="37">
        <v>4807.55</v>
      </c>
    </row>
    <row r="86" spans="3:8" ht="12.75">
      <c r="C86" s="36">
        <v>7</v>
      </c>
      <c r="D86" s="37" t="s">
        <v>101</v>
      </c>
      <c r="E86" s="37"/>
      <c r="F86" s="37"/>
      <c r="G86" s="37" t="s">
        <v>84</v>
      </c>
      <c r="H86" s="37"/>
    </row>
    <row r="87" spans="3:8" ht="12.75">
      <c r="C87" s="36">
        <v>8</v>
      </c>
      <c r="D87" s="37" t="s">
        <v>85</v>
      </c>
      <c r="E87" s="37"/>
      <c r="F87" s="37"/>
      <c r="G87" s="37" t="s">
        <v>84</v>
      </c>
      <c r="H87" s="37"/>
    </row>
    <row r="88" spans="3:8" ht="12.75">
      <c r="C88" s="36">
        <v>9</v>
      </c>
      <c r="D88" s="37" t="s">
        <v>102</v>
      </c>
      <c r="E88" s="37"/>
      <c r="F88" s="37"/>
      <c r="G88" s="37" t="s">
        <v>84</v>
      </c>
      <c r="H88" s="37"/>
    </row>
    <row r="89" spans="3:8" ht="12.75">
      <c r="C89" s="42">
        <v>10</v>
      </c>
      <c r="D89" s="43" t="s">
        <v>103</v>
      </c>
      <c r="E89" s="43"/>
      <c r="F89" s="43"/>
      <c r="G89" s="43" t="s">
        <v>84</v>
      </c>
      <c r="H89" s="43">
        <v>263.55</v>
      </c>
    </row>
    <row r="90" spans="3:8" ht="12.75">
      <c r="C90" s="37"/>
      <c r="D90" s="37"/>
      <c r="E90" s="37"/>
      <c r="F90" s="37"/>
      <c r="G90" s="37"/>
      <c r="H90" s="37"/>
    </row>
    <row r="91" ht="12.75">
      <c r="E91" t="s">
        <v>104</v>
      </c>
    </row>
    <row r="92" ht="12.75">
      <c r="E92" t="s">
        <v>105</v>
      </c>
    </row>
    <row r="93" spans="3:8" ht="12.75">
      <c r="C93" s="1" t="s">
        <v>193</v>
      </c>
      <c r="D93" s="1" t="s">
        <v>194</v>
      </c>
      <c r="E93" s="1" t="s">
        <v>195</v>
      </c>
      <c r="F93" s="1" t="s">
        <v>196</v>
      </c>
      <c r="G93" s="1"/>
      <c r="H93" s="1" t="s">
        <v>197</v>
      </c>
    </row>
    <row r="94" spans="3:8" ht="12.75">
      <c r="C94" s="1" t="s">
        <v>198</v>
      </c>
      <c r="D94" s="1"/>
      <c r="E94" s="1"/>
      <c r="F94" s="1">
        <v>472.56</v>
      </c>
      <c r="G94" s="1"/>
      <c r="H94" s="1">
        <v>827.49</v>
      </c>
    </row>
    <row r="95" spans="3:8" ht="12.75">
      <c r="C95" s="1" t="s">
        <v>213</v>
      </c>
      <c r="D95" s="1">
        <v>827.49</v>
      </c>
      <c r="E95" s="1">
        <v>1300.05</v>
      </c>
      <c r="F95" s="1">
        <v>679.84</v>
      </c>
      <c r="G95" s="1"/>
      <c r="H95" s="1">
        <v>1447.7</v>
      </c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</sheetData>
  <sheetProtection/>
  <mergeCells count="3">
    <mergeCell ref="D14:E14"/>
    <mergeCell ref="J14:N14"/>
    <mergeCell ref="K59:O59"/>
  </mergeCells>
  <printOptions/>
  <pageMargins left="0.7086614173228347" right="0.7086614173228347" top="0.31" bottom="0.3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O95"/>
  <sheetViews>
    <sheetView zoomScalePageLayoutView="0" workbookViewId="0" topLeftCell="A10">
      <selection activeCell="C55" sqref="C55:Q95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0.71093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222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18316.87</v>
      </c>
      <c r="D8" s="16">
        <v>3052.07</v>
      </c>
      <c r="E8" s="16">
        <v>2713.64</v>
      </c>
      <c r="F8" s="16"/>
      <c r="G8" s="17">
        <v>2713.64</v>
      </c>
      <c r="H8" s="16">
        <v>18655.3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15277.42</v>
      </c>
      <c r="D9" s="8">
        <v>7451.99</v>
      </c>
      <c r="E9" s="16">
        <v>4466.86</v>
      </c>
      <c r="F9" s="16"/>
      <c r="G9" s="16">
        <v>4466.86</v>
      </c>
      <c r="H9" s="16">
        <v>18262.55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7180.5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223</v>
      </c>
      <c r="D16" s="23" t="s">
        <v>224</v>
      </c>
      <c r="E16" s="16"/>
      <c r="F16" s="17" t="s">
        <v>169</v>
      </c>
      <c r="G16" s="16"/>
      <c r="H16" s="17"/>
      <c r="I16" s="16">
        <v>154.74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>
        <v>2010</v>
      </c>
      <c r="H18" s="17">
        <v>2010</v>
      </c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154.74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SUM(I25:I39)</f>
        <v>7606.73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4:6" ht="12.75"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222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>
        <v>282.6</v>
      </c>
      <c r="D61" s="37" t="s">
        <v>125</v>
      </c>
      <c r="E61" s="37"/>
      <c r="F61" s="37"/>
      <c r="G61" s="37"/>
      <c r="H61" s="37"/>
      <c r="K61" s="16"/>
      <c r="L61" s="16"/>
      <c r="M61" s="16"/>
      <c r="N61" s="16"/>
      <c r="O61" s="16"/>
    </row>
    <row r="62" spans="3:15" ht="12.75">
      <c r="C62" s="36">
        <v>610.42</v>
      </c>
      <c r="D62" s="37" t="s">
        <v>149</v>
      </c>
      <c r="E62" s="37"/>
      <c r="F62" s="37"/>
      <c r="G62" s="37"/>
      <c r="H62" s="37"/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9">
        <v>7180.5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/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49">
        <v>7606.73</v>
      </c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/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40"/>
      <c r="D77" s="46" t="s">
        <v>95</v>
      </c>
      <c r="E77" s="41"/>
      <c r="F77" s="41"/>
      <c r="G77" s="41" t="s">
        <v>84</v>
      </c>
      <c r="H77" s="48">
        <v>154.74</v>
      </c>
      <c r="K77" s="16"/>
      <c r="L77" s="16"/>
      <c r="M77" s="16"/>
      <c r="N77" s="16"/>
      <c r="O77" s="16"/>
    </row>
    <row r="78" spans="3:15" ht="12.75">
      <c r="C78" s="44"/>
      <c r="D78" s="37" t="s">
        <v>139</v>
      </c>
      <c r="E78" s="37"/>
      <c r="F78" s="17"/>
      <c r="G78" s="37">
        <v>2010</v>
      </c>
      <c r="H78" s="16"/>
      <c r="K78" s="16"/>
      <c r="L78" s="16"/>
      <c r="M78" s="16"/>
      <c r="N78" s="16"/>
      <c r="O78" s="16"/>
    </row>
    <row r="79" spans="3:15" ht="12.75">
      <c r="C79" s="36"/>
      <c r="D79" s="23" t="s">
        <v>224</v>
      </c>
      <c r="E79" s="37"/>
      <c r="F79" s="37"/>
      <c r="G79" s="37" t="s">
        <v>96</v>
      </c>
      <c r="H79" s="16">
        <v>154.74</v>
      </c>
      <c r="K79" s="17"/>
      <c r="L79" s="17"/>
      <c r="M79" s="16"/>
      <c r="N79" s="16"/>
      <c r="O79" s="16"/>
    </row>
    <row r="80" spans="3:8" ht="12.75">
      <c r="C80" s="36">
        <v>5</v>
      </c>
      <c r="D80" s="37" t="s">
        <v>97</v>
      </c>
      <c r="E80" s="37"/>
      <c r="F80" s="37"/>
      <c r="G80" s="37" t="s">
        <v>84</v>
      </c>
      <c r="H80" s="37"/>
    </row>
    <row r="81" spans="3:8" ht="12.75">
      <c r="C81" s="36"/>
      <c r="D81" s="37" t="s">
        <v>98</v>
      </c>
      <c r="E81" s="37"/>
      <c r="F81" s="37"/>
      <c r="G81" s="37" t="s">
        <v>84</v>
      </c>
      <c r="H81" s="37"/>
    </row>
    <row r="82" spans="3:8" ht="12.75">
      <c r="C82" s="36"/>
      <c r="D82" s="37" t="s">
        <v>99</v>
      </c>
      <c r="E82" s="37"/>
      <c r="F82" s="37"/>
      <c r="G82" s="37"/>
      <c r="H82" s="37"/>
    </row>
    <row r="83" spans="3:8" ht="12.75">
      <c r="C83" s="36">
        <v>6</v>
      </c>
      <c r="D83" s="37" t="s">
        <v>100</v>
      </c>
      <c r="E83" s="37"/>
      <c r="F83" s="37"/>
      <c r="G83" s="37" t="s">
        <v>84</v>
      </c>
      <c r="H83" s="37">
        <v>263.55</v>
      </c>
    </row>
    <row r="84" spans="3:8" ht="12.75">
      <c r="C84" s="36">
        <v>7</v>
      </c>
      <c r="D84" s="37" t="s">
        <v>101</v>
      </c>
      <c r="E84" s="37"/>
      <c r="F84" s="37"/>
      <c r="G84" s="37" t="s">
        <v>84</v>
      </c>
      <c r="H84" s="37"/>
    </row>
    <row r="85" spans="3:8" ht="12.75">
      <c r="C85" s="36">
        <v>8</v>
      </c>
      <c r="D85" s="37" t="s">
        <v>85</v>
      </c>
      <c r="E85" s="37"/>
      <c r="F85" s="37"/>
      <c r="G85" s="37" t="s">
        <v>84</v>
      </c>
      <c r="H85" s="37"/>
    </row>
    <row r="86" spans="3:8" ht="12.75">
      <c r="C86" s="36">
        <v>9</v>
      </c>
      <c r="D86" s="37" t="s">
        <v>102</v>
      </c>
      <c r="E86" s="37"/>
      <c r="F86" s="37"/>
      <c r="G86" s="37" t="s">
        <v>84</v>
      </c>
      <c r="H86" s="37">
        <v>162.68</v>
      </c>
    </row>
    <row r="87" spans="3:8" ht="12.75">
      <c r="C87" s="42">
        <v>10</v>
      </c>
      <c r="D87" s="43" t="s">
        <v>103</v>
      </c>
      <c r="E87" s="43"/>
      <c r="F87" s="43"/>
      <c r="G87" s="43" t="s">
        <v>84</v>
      </c>
      <c r="H87" s="43"/>
    </row>
    <row r="88" spans="3:8" ht="12.75">
      <c r="C88" s="37"/>
      <c r="D88" s="37"/>
      <c r="E88" s="37"/>
      <c r="F88" s="37"/>
      <c r="G88" s="37"/>
      <c r="H88" s="37"/>
    </row>
    <row r="89" ht="12.75">
      <c r="E89" t="s">
        <v>104</v>
      </c>
    </row>
    <row r="90" ht="12.75">
      <c r="E90" t="s">
        <v>105</v>
      </c>
    </row>
    <row r="91" spans="3:8" ht="12.75">
      <c r="C91" s="1" t="s">
        <v>193</v>
      </c>
      <c r="D91" s="1" t="s">
        <v>194</v>
      </c>
      <c r="E91" s="1" t="s">
        <v>195</v>
      </c>
      <c r="F91" s="1" t="s">
        <v>196</v>
      </c>
      <c r="G91" s="1"/>
      <c r="H91" s="1" t="s">
        <v>197</v>
      </c>
    </row>
    <row r="92" spans="3:8" ht="12.75">
      <c r="C92" s="1" t="s">
        <v>198</v>
      </c>
      <c r="D92" s="1"/>
      <c r="E92" s="1"/>
      <c r="F92" s="1">
        <v>472.56</v>
      </c>
      <c r="G92" s="1"/>
      <c r="H92" s="1">
        <v>827.49</v>
      </c>
    </row>
    <row r="93" spans="3:8" ht="12.75">
      <c r="C93" s="1" t="s">
        <v>213</v>
      </c>
      <c r="D93" s="1">
        <v>827.49</v>
      </c>
      <c r="E93" s="1">
        <v>1300.05</v>
      </c>
      <c r="F93" s="1">
        <v>679.84</v>
      </c>
      <c r="G93" s="1"/>
      <c r="H93" s="1">
        <v>1447.7</v>
      </c>
    </row>
    <row r="94" spans="3:8" ht="12.75">
      <c r="C94" s="1" t="s">
        <v>225</v>
      </c>
      <c r="D94" s="1">
        <v>1447.7</v>
      </c>
      <c r="E94" s="1">
        <v>1300.05</v>
      </c>
      <c r="F94" s="1">
        <v>933.03</v>
      </c>
      <c r="G94" s="1"/>
      <c r="H94" s="1">
        <v>1814.72</v>
      </c>
    </row>
    <row r="95" spans="3:8" ht="12.75">
      <c r="C95" s="1"/>
      <c r="D95" s="1"/>
      <c r="E95" s="1"/>
      <c r="F95" s="1"/>
      <c r="G95" s="1"/>
      <c r="H95" s="1"/>
    </row>
  </sheetData>
  <sheetProtection/>
  <mergeCells count="3">
    <mergeCell ref="D14:E14"/>
    <mergeCell ref="J14:N14"/>
    <mergeCell ref="K59:O59"/>
  </mergeCells>
  <printOptions/>
  <pageMargins left="0.7086614173228347" right="0.7086614173228347" top="0.2362204724409449" bottom="0.7480314960629921" header="0.22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O96"/>
  <sheetViews>
    <sheetView zoomScalePageLayoutView="0" workbookViewId="0" topLeftCell="A1">
      <selection activeCell="A49" sqref="A1:IV1638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226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18655.3</v>
      </c>
      <c r="D8" s="16">
        <v>3052.07</v>
      </c>
      <c r="E8" s="16">
        <v>3091.44</v>
      </c>
      <c r="F8" s="16"/>
      <c r="G8" s="17">
        <v>3091.44</v>
      </c>
      <c r="H8" s="16">
        <v>18615.93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18262.55</v>
      </c>
      <c r="D9" s="8">
        <v>7451.99</v>
      </c>
      <c r="E9" s="16">
        <v>6450.08</v>
      </c>
      <c r="F9" s="16"/>
      <c r="G9" s="16">
        <v>6450.08</v>
      </c>
      <c r="H9" s="16">
        <v>19264.46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9541.52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>
        <v>2010</v>
      </c>
      <c r="H18" s="17">
        <v>1846.5</v>
      </c>
      <c r="I18" s="17">
        <v>1504.5</v>
      </c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1504.5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SUM(I25:I39)</f>
        <v>8956.49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4:6" ht="12.75"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227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>
        <v>282.6</v>
      </c>
      <c r="D61" s="37" t="s">
        <v>125</v>
      </c>
      <c r="E61" s="37"/>
      <c r="F61" s="37"/>
      <c r="G61" s="37">
        <v>3625.26</v>
      </c>
      <c r="H61" s="37"/>
      <c r="K61" s="16"/>
      <c r="L61" s="16"/>
      <c r="M61" s="16"/>
      <c r="N61" s="16"/>
      <c r="O61" s="16"/>
    </row>
    <row r="62" spans="3:15" ht="12.75">
      <c r="C62" s="36">
        <v>610.42</v>
      </c>
      <c r="D62" s="37" t="s">
        <v>149</v>
      </c>
      <c r="E62" s="37"/>
      <c r="F62" s="37"/>
      <c r="G62" s="37"/>
      <c r="H62" s="37"/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9">
        <v>9541.52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/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16">
        <v>8956.49</v>
      </c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/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40"/>
      <c r="D77" s="46" t="s">
        <v>95</v>
      </c>
      <c r="E77" s="41"/>
      <c r="F77" s="41"/>
      <c r="G77" s="41" t="s">
        <v>84</v>
      </c>
      <c r="H77" s="48">
        <v>154.74</v>
      </c>
      <c r="K77" s="16"/>
      <c r="L77" s="16"/>
      <c r="M77" s="16"/>
      <c r="N77" s="16"/>
      <c r="O77" s="16"/>
    </row>
    <row r="78" spans="3:15" ht="12.75">
      <c r="C78" s="40"/>
      <c r="D78" s="46"/>
      <c r="E78" s="41"/>
      <c r="F78" s="41">
        <v>327</v>
      </c>
      <c r="G78" s="41">
        <v>15</v>
      </c>
      <c r="H78" s="48"/>
      <c r="K78" s="16"/>
      <c r="L78" s="16"/>
      <c r="M78" s="16"/>
      <c r="N78" s="16"/>
      <c r="O78" s="16"/>
    </row>
    <row r="79" spans="3:15" ht="12.75">
      <c r="C79" s="44"/>
      <c r="D79" s="37" t="s">
        <v>139</v>
      </c>
      <c r="E79" s="37"/>
      <c r="F79" s="17"/>
      <c r="G79" s="37">
        <v>2010</v>
      </c>
      <c r="H79" s="16">
        <v>1504.5</v>
      </c>
      <c r="K79" s="16"/>
      <c r="L79" s="16"/>
      <c r="M79" s="16"/>
      <c r="N79" s="16"/>
      <c r="O79" s="16"/>
    </row>
    <row r="80" spans="3:15" ht="12.75">
      <c r="C80" s="36"/>
      <c r="D80" s="23"/>
      <c r="E80" s="37"/>
      <c r="F80" s="37"/>
      <c r="G80" s="37" t="s">
        <v>96</v>
      </c>
      <c r="H80" s="16"/>
      <c r="K80" s="17"/>
      <c r="L80" s="17"/>
      <c r="M80" s="16"/>
      <c r="N80" s="16"/>
      <c r="O80" s="16"/>
    </row>
    <row r="81" spans="3:8" ht="12.75">
      <c r="C81" s="36">
        <v>5</v>
      </c>
      <c r="D81" s="37" t="s">
        <v>97</v>
      </c>
      <c r="E81" s="37"/>
      <c r="F81" s="37"/>
      <c r="G81" s="37" t="s">
        <v>84</v>
      </c>
      <c r="H81" s="37"/>
    </row>
    <row r="82" spans="3:8" ht="12.75">
      <c r="C82" s="36"/>
      <c r="D82" s="37" t="s">
        <v>98</v>
      </c>
      <c r="E82" s="37"/>
      <c r="F82" s="37"/>
      <c r="G82" s="37" t="s">
        <v>84</v>
      </c>
      <c r="H82" s="37"/>
    </row>
    <row r="83" spans="3:8" ht="12.75">
      <c r="C83" s="36"/>
      <c r="D83" s="37" t="s">
        <v>99</v>
      </c>
      <c r="E83" s="37"/>
      <c r="F83" s="37"/>
      <c r="G83" s="37"/>
      <c r="H83" s="37"/>
    </row>
    <row r="84" spans="3:8" ht="12.75">
      <c r="C84" s="36">
        <v>6</v>
      </c>
      <c r="D84" s="37" t="s">
        <v>100</v>
      </c>
      <c r="E84" s="37"/>
      <c r="F84" s="37"/>
      <c r="G84" s="37" t="s">
        <v>84</v>
      </c>
      <c r="H84" s="37"/>
    </row>
    <row r="85" spans="3:8" ht="12.75">
      <c r="C85" s="36">
        <v>7</v>
      </c>
      <c r="D85" s="37" t="s">
        <v>101</v>
      </c>
      <c r="E85" s="37"/>
      <c r="F85" s="37"/>
      <c r="G85" s="37" t="s">
        <v>84</v>
      </c>
      <c r="H85" s="37">
        <v>162.68</v>
      </c>
    </row>
    <row r="86" spans="3:8" ht="12.75">
      <c r="C86" s="36">
        <v>8</v>
      </c>
      <c r="D86" s="37" t="s">
        <v>85</v>
      </c>
      <c r="E86" s="37"/>
      <c r="F86" s="37"/>
      <c r="G86" s="37" t="s">
        <v>84</v>
      </c>
      <c r="H86" s="37"/>
    </row>
    <row r="87" spans="3:8" ht="12.75">
      <c r="C87" s="36">
        <v>9</v>
      </c>
      <c r="D87" s="37" t="s">
        <v>102</v>
      </c>
      <c r="E87" s="37"/>
      <c r="F87" s="37"/>
      <c r="G87" s="37" t="s">
        <v>84</v>
      </c>
      <c r="H87" s="37"/>
    </row>
    <row r="88" spans="3:8" ht="12.75">
      <c r="C88" s="42">
        <v>10</v>
      </c>
      <c r="D88" s="43" t="s">
        <v>103</v>
      </c>
      <c r="E88" s="43"/>
      <c r="F88" s="43"/>
      <c r="G88" s="43" t="s">
        <v>84</v>
      </c>
      <c r="H88" s="43">
        <v>422.35</v>
      </c>
    </row>
    <row r="89" spans="3:8" ht="12.75">
      <c r="C89" s="37"/>
      <c r="D89" s="37"/>
      <c r="E89" s="37"/>
      <c r="F89" s="37"/>
      <c r="G89" s="37"/>
      <c r="H89" s="37"/>
    </row>
    <row r="90" ht="12.75">
      <c r="E90" t="s">
        <v>104</v>
      </c>
    </row>
    <row r="91" ht="12.75">
      <c r="E91" t="s">
        <v>105</v>
      </c>
    </row>
    <row r="92" spans="3:8" ht="12.75">
      <c r="C92" s="1" t="s">
        <v>193</v>
      </c>
      <c r="D92" s="1" t="s">
        <v>194</v>
      </c>
      <c r="E92" s="1" t="s">
        <v>195</v>
      </c>
      <c r="F92" s="1" t="s">
        <v>196</v>
      </c>
      <c r="G92" s="1"/>
      <c r="H92" s="1" t="s">
        <v>197</v>
      </c>
    </row>
    <row r="93" spans="3:8" ht="12.75">
      <c r="C93" s="1" t="s">
        <v>198</v>
      </c>
      <c r="D93" s="1"/>
      <c r="E93" s="1"/>
      <c r="F93" s="1">
        <v>472.56</v>
      </c>
      <c r="G93" s="1"/>
      <c r="H93" s="1">
        <v>827.49</v>
      </c>
    </row>
    <row r="94" spans="3:8" ht="12.75">
      <c r="C94" s="1" t="s">
        <v>213</v>
      </c>
      <c r="D94" s="1">
        <v>827.49</v>
      </c>
      <c r="E94" s="1">
        <v>1300.05</v>
      </c>
      <c r="F94" s="1">
        <v>679.84</v>
      </c>
      <c r="G94" s="1"/>
      <c r="H94" s="1">
        <v>1447.7</v>
      </c>
    </row>
    <row r="95" spans="3:8" ht="12.75">
      <c r="C95" s="1" t="s">
        <v>225</v>
      </c>
      <c r="D95" s="1">
        <v>1447.7</v>
      </c>
      <c r="E95" s="1">
        <v>1300.05</v>
      </c>
      <c r="F95" s="1">
        <v>933.03</v>
      </c>
      <c r="G95" s="1"/>
      <c r="H95" s="1">
        <v>1814.72</v>
      </c>
    </row>
    <row r="96" spans="3:8" ht="12.75">
      <c r="C96" s="1" t="s">
        <v>228</v>
      </c>
      <c r="D96" s="1">
        <v>1814.72</v>
      </c>
      <c r="E96" s="1">
        <v>1300.05</v>
      </c>
      <c r="F96" s="1">
        <v>1396.51</v>
      </c>
      <c r="G96" s="1"/>
      <c r="H96" s="1">
        <v>1718.26</v>
      </c>
    </row>
  </sheetData>
  <sheetProtection/>
  <mergeCells count="3">
    <mergeCell ref="D14:E14"/>
    <mergeCell ref="J14:N14"/>
    <mergeCell ref="K59:O59"/>
  </mergeCells>
  <printOptions/>
  <pageMargins left="0.7086614173228347" right="0.7086614173228347" top="0.22" bottom="0.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IV101"/>
  <sheetViews>
    <sheetView zoomScalePageLayoutView="0" workbookViewId="0" topLeftCell="A10">
      <selection activeCell="A37" sqref="A1:IV1638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238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18615.93</v>
      </c>
      <c r="D8" s="16">
        <v>3052.07</v>
      </c>
      <c r="E8" s="16">
        <v>1916.01</v>
      </c>
      <c r="F8" s="16"/>
      <c r="G8" s="17">
        <v>1916.01</v>
      </c>
      <c r="H8" s="16">
        <v>19752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19264.46</v>
      </c>
      <c r="D9" s="8">
        <v>7451.99</v>
      </c>
      <c r="E9" s="16">
        <v>4258.32</v>
      </c>
      <c r="F9" s="16"/>
      <c r="G9" s="16">
        <v>4258.32</v>
      </c>
      <c r="H9" s="16">
        <v>22458.13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6174.33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230</v>
      </c>
      <c r="D16" s="23" t="s">
        <v>231</v>
      </c>
      <c r="E16" s="16"/>
      <c r="F16" s="17" t="s">
        <v>169</v>
      </c>
      <c r="G16" s="16"/>
      <c r="H16" s="17"/>
      <c r="I16" s="16">
        <v>309.48</v>
      </c>
      <c r="J16" s="16"/>
      <c r="K16" s="16"/>
      <c r="L16" s="16"/>
      <c r="M16" s="16"/>
      <c r="N16" s="16"/>
    </row>
    <row r="17" spans="2:14" ht="12.75">
      <c r="B17" s="14"/>
      <c r="C17" s="23" t="s">
        <v>232</v>
      </c>
      <c r="D17" s="17" t="s">
        <v>233</v>
      </c>
      <c r="E17" s="16"/>
      <c r="F17" s="17" t="s">
        <v>169</v>
      </c>
      <c r="G17" s="16"/>
      <c r="H17" s="17"/>
      <c r="I17" s="16">
        <v>240</v>
      </c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>
        <v>1846.5</v>
      </c>
      <c r="I18" s="17">
        <v>1846.5</v>
      </c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 t="s">
        <v>234</v>
      </c>
      <c r="D19" s="25" t="s">
        <v>135</v>
      </c>
      <c r="E19" s="26"/>
      <c r="F19" s="27"/>
      <c r="G19" s="16"/>
      <c r="H19" s="16"/>
      <c r="I19" s="16">
        <v>1527.9</v>
      </c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 t="s">
        <v>235</v>
      </c>
      <c r="D21" s="37" t="s">
        <v>236</v>
      </c>
      <c r="E21" s="27"/>
      <c r="F21" s="29"/>
      <c r="G21" s="16"/>
      <c r="H21" s="17"/>
      <c r="I21" s="16">
        <v>309.48</v>
      </c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4233.360000000001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SUM(I25:I39)</f>
        <v>11685.350000000002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4:6" ht="12.75"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237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>
        <v>282.6</v>
      </c>
      <c r="D61" s="37" t="s">
        <v>125</v>
      </c>
      <c r="E61" s="37"/>
      <c r="F61" s="37"/>
      <c r="G61" s="37">
        <v>3625.26</v>
      </c>
      <c r="H61" s="37">
        <v>793.2</v>
      </c>
      <c r="K61" s="16"/>
      <c r="L61" s="16"/>
      <c r="M61" s="16"/>
      <c r="N61" s="16"/>
      <c r="O61" s="16"/>
    </row>
    <row r="62" spans="3:15" ht="12.75">
      <c r="C62" s="36">
        <v>610.42</v>
      </c>
      <c r="D62" s="37" t="s">
        <v>149</v>
      </c>
      <c r="E62" s="37"/>
      <c r="F62" s="37"/>
      <c r="G62" s="37"/>
      <c r="H62" s="37"/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9">
        <v>6174.33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>
        <f>SUM(H61:H63)</f>
        <v>6967.53</v>
      </c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16">
        <v>11685.35</v>
      </c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/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40"/>
      <c r="D77" s="46" t="s">
        <v>95</v>
      </c>
      <c r="E77" s="41"/>
      <c r="F77" s="41"/>
      <c r="G77" s="41" t="s">
        <v>84</v>
      </c>
      <c r="H77" s="48">
        <v>4233.36</v>
      </c>
      <c r="K77" s="16"/>
      <c r="L77" s="16"/>
      <c r="M77" s="16"/>
      <c r="N77" s="16"/>
      <c r="O77" s="16"/>
    </row>
    <row r="78" spans="3:15" ht="12.75">
      <c r="C78" s="40"/>
      <c r="D78" s="46"/>
      <c r="E78" s="41"/>
      <c r="F78" s="41"/>
      <c r="G78" s="41"/>
      <c r="H78" s="48"/>
      <c r="K78" s="16"/>
      <c r="L78" s="16"/>
      <c r="M78" s="16"/>
      <c r="N78" s="16"/>
      <c r="O78" s="16"/>
    </row>
    <row r="79" spans="3:256" ht="12.75">
      <c r="C79" s="44"/>
      <c r="D79" s="37" t="s">
        <v>139</v>
      </c>
      <c r="E79" s="37"/>
      <c r="F79" s="17"/>
      <c r="G79" s="17">
        <v>1846.5</v>
      </c>
      <c r="H79" s="17">
        <v>1846.5</v>
      </c>
      <c r="K79" s="16"/>
      <c r="L79" s="16"/>
      <c r="M79" s="16"/>
      <c r="N79" s="16"/>
      <c r="O79" s="16"/>
      <c r="IV79">
        <f>SUM(A79:IU79)</f>
        <v>3693</v>
      </c>
    </row>
    <row r="80" spans="3:15" ht="12.75">
      <c r="C80" s="44"/>
      <c r="D80" s="23" t="s">
        <v>231</v>
      </c>
      <c r="E80" s="37"/>
      <c r="F80" s="17"/>
      <c r="G80" s="37"/>
      <c r="H80" s="16">
        <v>309.48</v>
      </c>
      <c r="K80" s="16"/>
      <c r="L80" s="16"/>
      <c r="M80" s="16"/>
      <c r="N80" s="16"/>
      <c r="O80" s="16"/>
    </row>
    <row r="81" spans="3:15" ht="12.75">
      <c r="C81" s="44"/>
      <c r="D81" s="17" t="s">
        <v>233</v>
      </c>
      <c r="E81" s="37"/>
      <c r="F81" s="17"/>
      <c r="G81" s="37"/>
      <c r="H81" s="16">
        <v>240</v>
      </c>
      <c r="K81" s="16"/>
      <c r="L81" s="16"/>
      <c r="M81" s="16"/>
      <c r="N81" s="16"/>
      <c r="O81" s="16"/>
    </row>
    <row r="82" spans="3:15" ht="14.25" customHeight="1">
      <c r="C82" s="44"/>
      <c r="D82" s="25" t="s">
        <v>135</v>
      </c>
      <c r="E82" s="37"/>
      <c r="F82" s="17"/>
      <c r="G82" s="37"/>
      <c r="H82" s="16">
        <v>1527.9</v>
      </c>
      <c r="K82" s="16"/>
      <c r="L82" s="16"/>
      <c r="M82" s="16"/>
      <c r="N82" s="16"/>
      <c r="O82" s="16"/>
    </row>
    <row r="83" spans="3:15" ht="12.75">
      <c r="C83" s="36"/>
      <c r="D83" s="37" t="s">
        <v>236</v>
      </c>
      <c r="E83" s="37"/>
      <c r="F83" s="37"/>
      <c r="G83" s="37" t="s">
        <v>96</v>
      </c>
      <c r="H83" s="16">
        <v>309.48</v>
      </c>
      <c r="K83" s="17"/>
      <c r="L83" s="17"/>
      <c r="M83" s="16"/>
      <c r="N83" s="16"/>
      <c r="O83" s="16"/>
    </row>
    <row r="84" spans="3:15" ht="12.75">
      <c r="C84" s="36"/>
      <c r="D84" s="37"/>
      <c r="E84" s="37"/>
      <c r="F84" s="37"/>
      <c r="G84" s="37"/>
      <c r="H84" s="16"/>
      <c r="K84" s="50"/>
      <c r="L84" s="50"/>
      <c r="M84" s="18"/>
      <c r="N84" s="18"/>
      <c r="O84" s="18"/>
    </row>
    <row r="85" spans="3:8" ht="12.75">
      <c r="C85" s="36">
        <v>5</v>
      </c>
      <c r="D85" s="37" t="s">
        <v>97</v>
      </c>
      <c r="E85" s="37"/>
      <c r="F85" s="37"/>
      <c r="G85" s="37" t="s">
        <v>84</v>
      </c>
      <c r="H85" s="37"/>
    </row>
    <row r="86" spans="3:8" ht="12.75">
      <c r="C86" s="36"/>
      <c r="D86" s="37" t="s">
        <v>98</v>
      </c>
      <c r="E86" s="37"/>
      <c r="F86" s="37"/>
      <c r="G86" s="37" t="s">
        <v>84</v>
      </c>
      <c r="H86" s="37"/>
    </row>
    <row r="87" spans="3:8" ht="12.75">
      <c r="C87" s="36"/>
      <c r="D87" s="37" t="s">
        <v>99</v>
      </c>
      <c r="E87" s="37"/>
      <c r="F87" s="37"/>
      <c r="G87" s="37"/>
      <c r="H87" s="37"/>
    </row>
    <row r="88" spans="3:8" ht="12.75">
      <c r="C88" s="36">
        <v>6</v>
      </c>
      <c r="D88" s="37" t="s">
        <v>100</v>
      </c>
      <c r="E88" s="37"/>
      <c r="F88" s="37"/>
      <c r="G88" s="37" t="s">
        <v>84</v>
      </c>
      <c r="H88" s="37">
        <v>422.36</v>
      </c>
    </row>
    <row r="89" spans="3:8" ht="12.75">
      <c r="C89" s="36">
        <v>7</v>
      </c>
      <c r="D89" s="37" t="s">
        <v>101</v>
      </c>
      <c r="E89" s="37"/>
      <c r="F89" s="37"/>
      <c r="G89" s="37" t="s">
        <v>84</v>
      </c>
      <c r="H89" s="37"/>
    </row>
    <row r="90" spans="3:8" ht="12.75">
      <c r="C90" s="36">
        <v>8</v>
      </c>
      <c r="D90" s="37" t="s">
        <v>85</v>
      </c>
      <c r="E90" s="37"/>
      <c r="F90" s="37"/>
      <c r="G90" s="37" t="s">
        <v>84</v>
      </c>
      <c r="H90" s="37"/>
    </row>
    <row r="91" spans="3:8" ht="12.75">
      <c r="C91" s="36">
        <v>9</v>
      </c>
      <c r="D91" s="37" t="s">
        <v>102</v>
      </c>
      <c r="E91" s="37"/>
      <c r="F91" s="37"/>
      <c r="G91" s="37" t="s">
        <v>84</v>
      </c>
      <c r="H91" s="37">
        <v>4295.46</v>
      </c>
    </row>
    <row r="92" spans="3:8" ht="12.75">
      <c r="C92" s="42">
        <v>10</v>
      </c>
      <c r="D92" s="43" t="s">
        <v>103</v>
      </c>
      <c r="E92" s="43"/>
      <c r="F92" s="43"/>
      <c r="G92" s="43" t="s">
        <v>84</v>
      </c>
      <c r="H92" s="43"/>
    </row>
    <row r="93" spans="3:8" ht="12.75">
      <c r="C93" s="37"/>
      <c r="D93" s="37"/>
      <c r="E93" s="37"/>
      <c r="F93" s="37"/>
      <c r="G93" s="37"/>
      <c r="H93" s="37"/>
    </row>
    <row r="94" ht="12.75">
      <c r="E94" t="s">
        <v>104</v>
      </c>
    </row>
    <row r="95" ht="12.75">
      <c r="E95" t="s">
        <v>105</v>
      </c>
    </row>
    <row r="96" spans="3:8" ht="12.75">
      <c r="C96" s="1" t="s">
        <v>193</v>
      </c>
      <c r="D96" s="1" t="s">
        <v>194</v>
      </c>
      <c r="E96" s="1" t="s">
        <v>195</v>
      </c>
      <c r="F96" s="1" t="s">
        <v>196</v>
      </c>
      <c r="G96" s="1"/>
      <c r="H96" s="1" t="s">
        <v>197</v>
      </c>
    </row>
    <row r="97" spans="3:8" ht="12.75">
      <c r="C97" s="1" t="s">
        <v>198</v>
      </c>
      <c r="D97" s="1"/>
      <c r="E97" s="1"/>
      <c r="F97" s="1">
        <v>472.56</v>
      </c>
      <c r="G97" s="1"/>
      <c r="H97" s="1">
        <v>827.49</v>
      </c>
    </row>
    <row r="98" spans="3:8" ht="12.75">
      <c r="C98" s="1" t="s">
        <v>213</v>
      </c>
      <c r="D98" s="1">
        <v>827.49</v>
      </c>
      <c r="E98" s="1">
        <v>1300.05</v>
      </c>
      <c r="F98" s="1">
        <v>679.84</v>
      </c>
      <c r="G98" s="1"/>
      <c r="H98" s="1">
        <v>1447.7</v>
      </c>
    </row>
    <row r="99" spans="3:8" ht="12.75">
      <c r="C99" s="1" t="s">
        <v>225</v>
      </c>
      <c r="D99" s="1">
        <v>1447.7</v>
      </c>
      <c r="E99" s="1">
        <v>1300.05</v>
      </c>
      <c r="F99" s="1">
        <v>933.03</v>
      </c>
      <c r="G99" s="1"/>
      <c r="H99" s="1">
        <v>1814.72</v>
      </c>
    </row>
    <row r="100" spans="3:8" ht="12.75">
      <c r="C100" s="1" t="s">
        <v>228</v>
      </c>
      <c r="D100" s="1">
        <v>1814.72</v>
      </c>
      <c r="E100" s="1">
        <v>1300.05</v>
      </c>
      <c r="F100" s="1">
        <v>1396.51</v>
      </c>
      <c r="G100" s="1"/>
      <c r="H100" s="1">
        <v>1718.26</v>
      </c>
    </row>
    <row r="101" spans="3:8" ht="12.75">
      <c r="C101" s="1" t="s">
        <v>229</v>
      </c>
      <c r="D101" s="1">
        <v>1718.26</v>
      </c>
      <c r="E101" s="1">
        <v>1300.05</v>
      </c>
      <c r="F101" s="1">
        <v>849.29</v>
      </c>
      <c r="G101" s="1"/>
      <c r="H101" s="1">
        <v>2169.03</v>
      </c>
    </row>
  </sheetData>
  <sheetProtection/>
  <mergeCells count="3">
    <mergeCell ref="D14:E14"/>
    <mergeCell ref="J14:N14"/>
    <mergeCell ref="K59:O59"/>
  </mergeCells>
  <printOptions/>
  <pageMargins left="0.7086614173228347" right="0.7086614173228347" top="0.28" bottom="0.47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V98"/>
  <sheetViews>
    <sheetView zoomScalePageLayoutView="0" workbookViewId="0" topLeftCell="A1">
      <selection activeCell="L102" sqref="L102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239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19752</v>
      </c>
      <c r="D8" s="16">
        <v>3052.07</v>
      </c>
      <c r="E8" s="16">
        <v>3237.91</v>
      </c>
      <c r="F8" s="16"/>
      <c r="G8" s="16">
        <v>3237.91</v>
      </c>
      <c r="H8" s="16">
        <v>19566.16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22458.13</v>
      </c>
      <c r="D9" s="8">
        <v>7451.99</v>
      </c>
      <c r="E9" s="16">
        <v>7078.48</v>
      </c>
      <c r="F9" s="16"/>
      <c r="G9" s="16">
        <v>7078.48</v>
      </c>
      <c r="H9" s="16">
        <v>22831.64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10316.39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240</v>
      </c>
      <c r="D16" s="23" t="s">
        <v>241</v>
      </c>
      <c r="E16" s="16"/>
      <c r="F16" s="17" t="s">
        <v>169</v>
      </c>
      <c r="G16" s="16"/>
      <c r="H16" s="17"/>
      <c r="I16" s="16">
        <v>2424.81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>
        <v>1846.5</v>
      </c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2424.81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SUM(I25:I39)</f>
        <v>9876.800000000001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4:6" ht="12.75"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237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>
        <v>282.6</v>
      </c>
      <c r="D61" s="37" t="s">
        <v>125</v>
      </c>
      <c r="E61" s="37"/>
      <c r="F61" s="37"/>
      <c r="G61" s="37">
        <v>3625.26</v>
      </c>
      <c r="H61" s="37">
        <v>810</v>
      </c>
      <c r="K61" s="16"/>
      <c r="L61" s="16"/>
      <c r="M61" s="16"/>
      <c r="N61" s="16"/>
      <c r="O61" s="16"/>
    </row>
    <row r="62" spans="3:15" ht="12.75">
      <c r="C62" s="36">
        <v>610.42</v>
      </c>
      <c r="D62" s="37" t="s">
        <v>149</v>
      </c>
      <c r="E62" s="37"/>
      <c r="F62" s="37"/>
      <c r="G62" s="37"/>
      <c r="H62" s="37"/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9">
        <v>10316.39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>
        <f>SUM(H61:H63)</f>
        <v>11126.39</v>
      </c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16">
        <v>9876.8</v>
      </c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/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40"/>
      <c r="D77" s="46" t="s">
        <v>95</v>
      </c>
      <c r="E77" s="41"/>
      <c r="F77" s="41"/>
      <c r="G77" s="41" t="s">
        <v>84</v>
      </c>
      <c r="H77" s="48"/>
      <c r="K77" s="16"/>
      <c r="L77" s="16"/>
      <c r="M77" s="16"/>
      <c r="N77" s="16"/>
      <c r="O77" s="16"/>
    </row>
    <row r="78" spans="3:15" ht="12.75">
      <c r="C78" s="40"/>
      <c r="D78" s="23" t="s">
        <v>241</v>
      </c>
      <c r="E78" s="16"/>
      <c r="F78" s="41"/>
      <c r="G78" s="41"/>
      <c r="H78" s="16">
        <v>2424.81</v>
      </c>
      <c r="K78" s="16"/>
      <c r="L78" s="16"/>
      <c r="M78" s="16"/>
      <c r="N78" s="16"/>
      <c r="O78" s="16"/>
    </row>
    <row r="79" spans="3:256" ht="12.75">
      <c r="C79" s="44"/>
      <c r="D79" s="37" t="s">
        <v>139</v>
      </c>
      <c r="E79" s="37"/>
      <c r="F79" s="17"/>
      <c r="G79" s="17">
        <v>1846.5</v>
      </c>
      <c r="H79" s="17"/>
      <c r="K79" s="16"/>
      <c r="L79" s="16"/>
      <c r="M79" s="16"/>
      <c r="N79" s="16"/>
      <c r="O79" s="16"/>
      <c r="IV79">
        <f>SUM(A79:IU79)</f>
        <v>1846.5</v>
      </c>
    </row>
    <row r="80" spans="3:15" ht="12.75">
      <c r="C80" s="36"/>
      <c r="D80" s="37"/>
      <c r="E80" s="37"/>
      <c r="F80" s="37"/>
      <c r="G80" s="37"/>
      <c r="H80" s="16"/>
      <c r="K80" s="50"/>
      <c r="L80" s="50"/>
      <c r="M80" s="18"/>
      <c r="N80" s="18"/>
      <c r="O80" s="18"/>
    </row>
    <row r="81" spans="3:8" ht="12.75">
      <c r="C81" s="36">
        <v>5</v>
      </c>
      <c r="D81" s="37" t="s">
        <v>97</v>
      </c>
      <c r="E81" s="37"/>
      <c r="F81" s="37"/>
      <c r="G81" s="37" t="s">
        <v>84</v>
      </c>
      <c r="H81" s="37"/>
    </row>
    <row r="82" spans="3:8" ht="12.75">
      <c r="C82" s="36"/>
      <c r="D82" s="37" t="s">
        <v>98</v>
      </c>
      <c r="E82" s="37"/>
      <c r="F82" s="37"/>
      <c r="G82" s="37" t="s">
        <v>84</v>
      </c>
      <c r="H82" s="37"/>
    </row>
    <row r="83" spans="3:8" ht="12.75">
      <c r="C83" s="36"/>
      <c r="D83" s="37" t="s">
        <v>99</v>
      </c>
      <c r="E83" s="37"/>
      <c r="F83" s="37"/>
      <c r="G83" s="37"/>
      <c r="H83" s="37"/>
    </row>
    <row r="84" spans="3:8" ht="12.75">
      <c r="C84" s="36">
        <v>6</v>
      </c>
      <c r="D84" s="37" t="s">
        <v>100</v>
      </c>
      <c r="E84" s="37"/>
      <c r="F84" s="37"/>
      <c r="G84" s="37" t="s">
        <v>84</v>
      </c>
      <c r="H84" s="37">
        <v>422.36</v>
      </c>
    </row>
    <row r="85" spans="3:8" ht="12.75">
      <c r="C85" s="36">
        <v>7</v>
      </c>
      <c r="D85" s="37" t="s">
        <v>101</v>
      </c>
      <c r="E85" s="37"/>
      <c r="F85" s="37"/>
      <c r="G85" s="37" t="s">
        <v>84</v>
      </c>
      <c r="H85" s="37">
        <v>4295.46</v>
      </c>
    </row>
    <row r="86" spans="3:8" ht="12.75">
      <c r="C86" s="36">
        <v>8</v>
      </c>
      <c r="D86" s="37" t="s">
        <v>85</v>
      </c>
      <c r="E86" s="37"/>
      <c r="F86" s="37"/>
      <c r="G86" s="37" t="s">
        <v>84</v>
      </c>
      <c r="H86" s="37"/>
    </row>
    <row r="87" spans="3:8" ht="12.75">
      <c r="C87" s="36">
        <v>9</v>
      </c>
      <c r="D87" s="37" t="s">
        <v>102</v>
      </c>
      <c r="E87" s="37"/>
      <c r="F87" s="37"/>
      <c r="G87" s="37" t="s">
        <v>84</v>
      </c>
      <c r="H87" s="37">
        <v>3045.87</v>
      </c>
    </row>
    <row r="88" spans="3:8" ht="12.75">
      <c r="C88" s="42">
        <v>10</v>
      </c>
      <c r="D88" s="43" t="s">
        <v>103</v>
      </c>
      <c r="E88" s="43"/>
      <c r="F88" s="43"/>
      <c r="G88" s="43" t="s">
        <v>84</v>
      </c>
      <c r="H88" s="43"/>
    </row>
    <row r="89" spans="3:8" ht="12.75">
      <c r="C89" s="37"/>
      <c r="D89" s="37"/>
      <c r="E89" s="37"/>
      <c r="F89" s="37"/>
      <c r="G89" s="37"/>
      <c r="H89" s="37"/>
    </row>
    <row r="90" ht="12.75">
      <c r="E90" t="s">
        <v>104</v>
      </c>
    </row>
    <row r="91" ht="12.75">
      <c r="E91" t="s">
        <v>105</v>
      </c>
    </row>
    <row r="92" spans="3:8" ht="12.75">
      <c r="C92" s="1" t="s">
        <v>193</v>
      </c>
      <c r="D92" s="1" t="s">
        <v>194</v>
      </c>
      <c r="E92" s="1" t="s">
        <v>195</v>
      </c>
      <c r="F92" s="1" t="s">
        <v>196</v>
      </c>
      <c r="G92" s="1"/>
      <c r="H92" s="1" t="s">
        <v>197</v>
      </c>
    </row>
    <row r="93" spans="3:8" ht="12.75">
      <c r="C93" s="1" t="s">
        <v>198</v>
      </c>
      <c r="D93" s="1"/>
      <c r="E93" s="1"/>
      <c r="F93" s="1">
        <v>472.56</v>
      </c>
      <c r="G93" s="1"/>
      <c r="H93" s="1">
        <v>827.49</v>
      </c>
    </row>
    <row r="94" spans="3:8" ht="12.75">
      <c r="C94" s="1" t="s">
        <v>213</v>
      </c>
      <c r="D94" s="1">
        <v>827.49</v>
      </c>
      <c r="E94" s="1">
        <v>1300.05</v>
      </c>
      <c r="F94" s="1">
        <v>679.84</v>
      </c>
      <c r="G94" s="1"/>
      <c r="H94" s="1">
        <v>1447.7</v>
      </c>
    </row>
    <row r="95" spans="3:8" ht="12.75">
      <c r="C95" s="1" t="s">
        <v>225</v>
      </c>
      <c r="D95" s="1">
        <v>1447.7</v>
      </c>
      <c r="E95" s="1">
        <v>1300.05</v>
      </c>
      <c r="F95" s="1">
        <v>933.03</v>
      </c>
      <c r="G95" s="1"/>
      <c r="H95" s="1">
        <v>1814.72</v>
      </c>
    </row>
    <row r="96" spans="3:8" ht="12.75">
      <c r="C96" s="1" t="s">
        <v>228</v>
      </c>
      <c r="D96" s="1">
        <v>1814.72</v>
      </c>
      <c r="E96" s="1">
        <v>1300.05</v>
      </c>
      <c r="F96" s="1">
        <v>1396.51</v>
      </c>
      <c r="G96" s="1"/>
      <c r="H96" s="1">
        <v>1718.26</v>
      </c>
    </row>
    <row r="97" spans="3:8" ht="12.75">
      <c r="C97" s="1" t="s">
        <v>229</v>
      </c>
      <c r="D97" s="1">
        <v>1718.26</v>
      </c>
      <c r="E97" s="1">
        <v>1300.05</v>
      </c>
      <c r="F97" s="1">
        <v>849.29</v>
      </c>
      <c r="G97" s="1"/>
      <c r="H97" s="1">
        <v>2169.03</v>
      </c>
    </row>
    <row r="98" spans="3:8" ht="12.75">
      <c r="C98" s="1" t="s">
        <v>242</v>
      </c>
      <c r="D98" s="1">
        <v>2169.03</v>
      </c>
      <c r="E98" s="1">
        <v>1300.05</v>
      </c>
      <c r="F98" s="1">
        <v>1499.5</v>
      </c>
      <c r="G98" s="1"/>
      <c r="H98" s="1">
        <v>1969.58</v>
      </c>
    </row>
  </sheetData>
  <sheetProtection/>
  <mergeCells count="3">
    <mergeCell ref="D14:E14"/>
    <mergeCell ref="J14:N14"/>
    <mergeCell ref="K59:O59"/>
  </mergeCells>
  <printOptions/>
  <pageMargins left="0.7086614173228347" right="0.7086614173228347" top="0.22" bottom="0.4" header="0.22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IV99"/>
  <sheetViews>
    <sheetView zoomScalePageLayoutView="0" workbookViewId="0" topLeftCell="A13">
      <selection activeCell="I88" sqref="I88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246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19566.16</v>
      </c>
      <c r="D8" s="16">
        <v>3052.07</v>
      </c>
      <c r="E8" s="16">
        <v>1867.42</v>
      </c>
      <c r="F8" s="16"/>
      <c r="G8" s="16">
        <v>1867.42</v>
      </c>
      <c r="H8" s="16">
        <v>20750.81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22458.13</v>
      </c>
      <c r="D9" s="8">
        <v>7451.99</v>
      </c>
      <c r="E9" s="16">
        <v>4179.78</v>
      </c>
      <c r="F9" s="16"/>
      <c r="G9" s="16">
        <v>4179.78</v>
      </c>
      <c r="H9" s="16">
        <v>26103.85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10504.06</v>
      </c>
      <c r="E10" s="16"/>
      <c r="F10" s="16"/>
      <c r="G10" s="45">
        <f>SUM(G8:G9)</f>
        <v>6047.2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>
        <v>1846.5</v>
      </c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SUM(I25:I39)</f>
        <v>7451.99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3:6" ht="12.75">
      <c r="C55" t="s">
        <v>244</v>
      </c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246</v>
      </c>
    </row>
    <row r="59" spans="3:15" ht="12.75">
      <c r="C59" s="33" t="s">
        <v>79</v>
      </c>
      <c r="D59" s="33" t="s">
        <v>80</v>
      </c>
      <c r="E59" s="33"/>
      <c r="F59" s="33"/>
      <c r="G59" s="33" t="s">
        <v>81</v>
      </c>
      <c r="H59" s="33" t="s">
        <v>82</v>
      </c>
      <c r="K59" s="141" t="s">
        <v>16</v>
      </c>
      <c r="L59" s="141"/>
      <c r="M59" s="141"/>
      <c r="N59" s="141"/>
      <c r="O59" s="140"/>
    </row>
    <row r="60" spans="3:15" ht="12.75">
      <c r="C60" s="34">
        <v>1</v>
      </c>
      <c r="D60" s="47" t="s">
        <v>83</v>
      </c>
      <c r="E60" s="35"/>
      <c r="F60" s="35"/>
      <c r="G60" s="35" t="s">
        <v>84</v>
      </c>
      <c r="H60" s="48">
        <v>10504.06</v>
      </c>
      <c r="K60" s="16" t="s">
        <v>21</v>
      </c>
      <c r="L60" s="16" t="s">
        <v>22</v>
      </c>
      <c r="M60" s="16" t="s">
        <v>67</v>
      </c>
      <c r="N60" s="16" t="s">
        <v>68</v>
      </c>
      <c r="O60" s="16" t="s">
        <v>23</v>
      </c>
    </row>
    <row r="61" spans="3:15" ht="12.75">
      <c r="C61" s="36"/>
      <c r="D61" s="37" t="s">
        <v>125</v>
      </c>
      <c r="E61" s="37"/>
      <c r="F61" s="37"/>
      <c r="G61" s="37">
        <v>401.4</v>
      </c>
      <c r="H61" s="37">
        <v>401.4</v>
      </c>
      <c r="K61" s="16"/>
      <c r="L61" s="16"/>
      <c r="M61" s="16"/>
      <c r="N61" s="16"/>
      <c r="O61" s="16"/>
    </row>
    <row r="62" spans="3:15" ht="12.75">
      <c r="C62" s="36"/>
      <c r="D62" s="37" t="s">
        <v>149</v>
      </c>
      <c r="E62" s="37"/>
      <c r="F62" s="37"/>
      <c r="G62" s="37"/>
      <c r="H62" s="37">
        <v>0</v>
      </c>
      <c r="K62" s="16"/>
      <c r="L62" s="16"/>
      <c r="M62" s="16"/>
      <c r="N62" s="16"/>
      <c r="O62" s="16"/>
    </row>
    <row r="63" spans="3:15" ht="12.75">
      <c r="C63" s="38">
        <v>2</v>
      </c>
      <c r="D63" s="46" t="s">
        <v>85</v>
      </c>
      <c r="E63" s="39"/>
      <c r="F63" s="39"/>
      <c r="G63" s="39" t="s">
        <v>84</v>
      </c>
      <c r="H63" s="49">
        <v>6047.2</v>
      </c>
      <c r="K63" s="17"/>
      <c r="L63" s="17"/>
      <c r="M63" s="16"/>
      <c r="N63" s="16" t="s">
        <v>26</v>
      </c>
      <c r="O63" s="16">
        <f>SUM(O61:O62)</f>
        <v>0</v>
      </c>
    </row>
    <row r="64" spans="3:15" ht="12.75">
      <c r="C64" s="36">
        <v>3</v>
      </c>
      <c r="D64" s="37" t="s">
        <v>26</v>
      </c>
      <c r="E64" s="37"/>
      <c r="F64" s="37"/>
      <c r="G64" s="37" t="s">
        <v>84</v>
      </c>
      <c r="H64" s="37">
        <f>SUM(H61:H63)</f>
        <v>6448.599999999999</v>
      </c>
      <c r="K64" s="17"/>
      <c r="L64" s="16"/>
      <c r="M64" s="16"/>
      <c r="N64" s="16"/>
      <c r="O64" s="16"/>
    </row>
    <row r="65" spans="3:15" ht="12.75">
      <c r="C65" s="40">
        <v>4</v>
      </c>
      <c r="D65" s="46" t="s">
        <v>87</v>
      </c>
      <c r="E65" s="41"/>
      <c r="F65" s="41"/>
      <c r="G65" s="41" t="s">
        <v>84</v>
      </c>
      <c r="H65" s="16"/>
      <c r="K65" s="17"/>
      <c r="L65" s="17"/>
      <c r="M65" s="16"/>
      <c r="N65" s="16"/>
      <c r="O65" s="16"/>
    </row>
    <row r="66" spans="3:15" ht="12.75">
      <c r="C66" s="40"/>
      <c r="D66" s="46"/>
      <c r="E66" s="41"/>
      <c r="F66" s="41"/>
      <c r="G66" s="41"/>
      <c r="H66" s="49">
        <v>7451.99</v>
      </c>
      <c r="K66" s="16"/>
      <c r="L66" s="16"/>
      <c r="M66" s="16"/>
      <c r="N66" s="16"/>
      <c r="O66" s="16"/>
    </row>
    <row r="67" spans="3:15" ht="12.75">
      <c r="C67" s="36">
        <v>1.68</v>
      </c>
      <c r="D67" s="37" t="s">
        <v>201</v>
      </c>
      <c r="E67" s="37" t="s">
        <v>202</v>
      </c>
      <c r="F67" s="37"/>
      <c r="G67" s="37" t="s">
        <v>84</v>
      </c>
      <c r="H67" s="16">
        <v>1871.35</v>
      </c>
      <c r="K67" s="17"/>
      <c r="L67" s="17"/>
      <c r="M67" s="16"/>
      <c r="N67" s="16"/>
      <c r="O67" s="16"/>
    </row>
    <row r="68" spans="3:15" ht="12.75">
      <c r="C68" s="36">
        <v>2.22</v>
      </c>
      <c r="D68" s="37" t="s">
        <v>203</v>
      </c>
      <c r="E68" s="37"/>
      <c r="F68" s="37"/>
      <c r="G68" s="37" t="s">
        <v>84</v>
      </c>
      <c r="H68" s="16">
        <v>2472.86</v>
      </c>
      <c r="K68" s="16"/>
      <c r="L68" s="16"/>
      <c r="M68" s="16"/>
      <c r="N68" s="16"/>
      <c r="O68" s="16"/>
    </row>
    <row r="69" spans="3:15" ht="12.75">
      <c r="C69" s="36"/>
      <c r="D69" s="37" t="s">
        <v>204</v>
      </c>
      <c r="E69" s="37"/>
      <c r="F69" s="37"/>
      <c r="G69" s="37" t="s">
        <v>84</v>
      </c>
      <c r="H69" s="16"/>
      <c r="K69" s="16"/>
      <c r="L69" s="16"/>
      <c r="M69" s="16"/>
      <c r="N69" s="16"/>
      <c r="O69" s="16"/>
    </row>
    <row r="70" spans="3:15" ht="12.75">
      <c r="C70" s="36">
        <v>0.69</v>
      </c>
      <c r="D70" s="37" t="s">
        <v>205</v>
      </c>
      <c r="E70" s="37"/>
      <c r="F70" s="37"/>
      <c r="G70" s="37" t="s">
        <v>84</v>
      </c>
      <c r="H70" s="16">
        <v>768.59</v>
      </c>
      <c r="K70" s="16"/>
      <c r="L70" s="16"/>
      <c r="M70" s="16"/>
      <c r="N70" s="16"/>
      <c r="O70" s="16"/>
    </row>
    <row r="71" spans="3:15" ht="12.75">
      <c r="C71" s="36"/>
      <c r="D71" s="37" t="s">
        <v>206</v>
      </c>
      <c r="E71" s="37"/>
      <c r="F71" s="37"/>
      <c r="G71" s="37"/>
      <c r="H71" s="37"/>
      <c r="K71" s="16"/>
      <c r="L71" s="16"/>
      <c r="M71" s="16"/>
      <c r="N71" s="16"/>
      <c r="O71" s="16"/>
    </row>
    <row r="72" spans="3:15" ht="12.75">
      <c r="C72" s="36">
        <v>1.14</v>
      </c>
      <c r="D72" s="37" t="s">
        <v>207</v>
      </c>
      <c r="E72" s="37"/>
      <c r="F72" s="37"/>
      <c r="G72" s="37"/>
      <c r="H72" s="16">
        <v>1269.85</v>
      </c>
      <c r="K72" s="16"/>
      <c r="L72" s="16"/>
      <c r="M72" s="16"/>
      <c r="N72" s="16"/>
      <c r="O72" s="16"/>
    </row>
    <row r="73" spans="3:15" ht="12.75">
      <c r="C73" s="36"/>
      <c r="D73" s="37" t="s">
        <v>208</v>
      </c>
      <c r="E73" s="37"/>
      <c r="F73" s="37" t="s">
        <v>209</v>
      </c>
      <c r="G73" s="37"/>
      <c r="H73" s="37"/>
      <c r="K73" s="16"/>
      <c r="L73" s="16"/>
      <c r="M73" s="16"/>
      <c r="N73" s="16"/>
      <c r="O73" s="16"/>
    </row>
    <row r="74" spans="3:15" ht="12.75">
      <c r="C74" s="36">
        <v>0.57</v>
      </c>
      <c r="D74" s="37" t="s">
        <v>205</v>
      </c>
      <c r="E74" s="37"/>
      <c r="F74" s="37"/>
      <c r="G74" s="37"/>
      <c r="H74" s="16">
        <v>634.92</v>
      </c>
      <c r="K74" s="16"/>
      <c r="L74" s="16"/>
      <c r="M74" s="16"/>
      <c r="N74" s="16"/>
      <c r="O74" s="16"/>
    </row>
    <row r="75" spans="3:15" ht="12.75">
      <c r="C75" s="36"/>
      <c r="D75" s="37" t="s">
        <v>210</v>
      </c>
      <c r="E75" s="37"/>
      <c r="F75" s="37"/>
      <c r="G75" s="37"/>
      <c r="H75" s="37"/>
      <c r="K75" s="16"/>
      <c r="L75" s="16"/>
      <c r="M75" s="16"/>
      <c r="N75" s="16"/>
      <c r="O75" s="16"/>
    </row>
    <row r="76" spans="3:15" ht="12.75">
      <c r="C76" s="36">
        <v>0.39</v>
      </c>
      <c r="D76" s="37" t="s">
        <v>211</v>
      </c>
      <c r="E76" s="37"/>
      <c r="F76" s="37"/>
      <c r="G76" s="37"/>
      <c r="H76" s="16">
        <v>434.42</v>
      </c>
      <c r="K76" s="16"/>
      <c r="L76" s="16"/>
      <c r="M76" s="16"/>
      <c r="N76" s="16"/>
      <c r="O76" s="16"/>
    </row>
    <row r="77" spans="3:15" ht="12.75">
      <c r="C77" s="40"/>
      <c r="D77" s="46" t="s">
        <v>95</v>
      </c>
      <c r="E77" s="41"/>
      <c r="F77" s="41"/>
      <c r="G77" s="41" t="s">
        <v>84</v>
      </c>
      <c r="H77" s="48"/>
      <c r="K77" s="16"/>
      <c r="L77" s="16"/>
      <c r="M77" s="16"/>
      <c r="N77" s="16"/>
      <c r="O77" s="16"/>
    </row>
    <row r="78" spans="3:15" ht="12.75">
      <c r="C78" s="40"/>
      <c r="D78" s="23" t="s">
        <v>241</v>
      </c>
      <c r="E78" s="16"/>
      <c r="F78" s="41"/>
      <c r="G78" s="41"/>
      <c r="H78" s="16">
        <v>2424.81</v>
      </c>
      <c r="K78" s="16"/>
      <c r="L78" s="16"/>
      <c r="M78" s="16"/>
      <c r="N78" s="16"/>
      <c r="O78" s="16"/>
    </row>
    <row r="79" spans="3:256" ht="12.75">
      <c r="C79" s="44"/>
      <c r="D79" s="37" t="s">
        <v>139</v>
      </c>
      <c r="E79" s="37"/>
      <c r="F79" s="17"/>
      <c r="G79" s="17">
        <v>1846.5</v>
      </c>
      <c r="H79" s="17"/>
      <c r="K79" s="16"/>
      <c r="L79" s="16"/>
      <c r="M79" s="16"/>
      <c r="N79" s="16"/>
      <c r="O79" s="16"/>
      <c r="IV79">
        <f>SUM(A79:IU79)</f>
        <v>1846.5</v>
      </c>
    </row>
    <row r="80" spans="3:15" ht="12.75">
      <c r="C80" s="36"/>
      <c r="D80" s="37"/>
      <c r="E80" s="37"/>
      <c r="F80" s="37"/>
      <c r="G80" s="37"/>
      <c r="H80" s="16"/>
      <c r="K80" s="50"/>
      <c r="L80" s="50"/>
      <c r="M80" s="18"/>
      <c r="N80" s="18"/>
      <c r="O80" s="18"/>
    </row>
    <row r="81" spans="3:8" ht="12.75">
      <c r="C81" s="36">
        <v>5</v>
      </c>
      <c r="D81" s="37" t="s">
        <v>97</v>
      </c>
      <c r="E81" s="37"/>
      <c r="F81" s="37"/>
      <c r="G81" s="37" t="s">
        <v>84</v>
      </c>
      <c r="H81" s="37"/>
    </row>
    <row r="82" spans="3:8" ht="12.75">
      <c r="C82" s="36"/>
      <c r="D82" s="37" t="s">
        <v>98</v>
      </c>
      <c r="E82" s="37"/>
      <c r="F82" s="37"/>
      <c r="G82" s="37" t="s">
        <v>84</v>
      </c>
      <c r="H82" s="37"/>
    </row>
    <row r="83" spans="3:8" ht="12.75">
      <c r="C83" s="36"/>
      <c r="D83" s="37" t="s">
        <v>99</v>
      </c>
      <c r="E83" s="37"/>
      <c r="F83" s="37"/>
      <c r="G83" s="37"/>
      <c r="H83" s="37">
        <v>6704.69</v>
      </c>
    </row>
    <row r="84" spans="3:8" ht="12.75">
      <c r="C84" s="36">
        <v>6</v>
      </c>
      <c r="D84" s="37" t="s">
        <v>100</v>
      </c>
      <c r="E84" s="37"/>
      <c r="F84" s="37"/>
      <c r="G84" s="37" t="s">
        <v>84</v>
      </c>
      <c r="H84" s="37">
        <v>422.36</v>
      </c>
    </row>
    <row r="85" spans="3:8" ht="12.75">
      <c r="C85" s="36">
        <v>7</v>
      </c>
      <c r="D85" s="37" t="s">
        <v>101</v>
      </c>
      <c r="E85" s="37"/>
      <c r="F85" s="37"/>
      <c r="G85" s="37" t="s">
        <v>84</v>
      </c>
      <c r="H85" s="37">
        <v>3045.87</v>
      </c>
    </row>
    <row r="86" spans="3:8" ht="12.75">
      <c r="C86" s="36">
        <v>8</v>
      </c>
      <c r="D86" s="37" t="s">
        <v>85</v>
      </c>
      <c r="E86" s="37"/>
      <c r="F86" s="37"/>
      <c r="G86" s="37" t="s">
        <v>84</v>
      </c>
      <c r="H86" s="37"/>
    </row>
    <row r="87" spans="3:8" ht="12.75">
      <c r="C87" s="36">
        <v>9</v>
      </c>
      <c r="D87" s="37" t="s">
        <v>102</v>
      </c>
      <c r="E87" s="37"/>
      <c r="F87" s="37"/>
      <c r="G87" s="37" t="s">
        <v>84</v>
      </c>
      <c r="H87" s="37">
        <v>4049.26</v>
      </c>
    </row>
    <row r="88" spans="3:8" ht="12.75">
      <c r="C88" s="42">
        <v>10</v>
      </c>
      <c r="D88" s="43" t="s">
        <v>103</v>
      </c>
      <c r="E88" s="43"/>
      <c r="F88" s="43"/>
      <c r="G88" s="43" t="s">
        <v>84</v>
      </c>
      <c r="H88" s="43"/>
    </row>
    <row r="89" spans="3:8" ht="12.75">
      <c r="C89" s="37"/>
      <c r="D89" s="37"/>
      <c r="E89" s="37"/>
      <c r="F89" s="37"/>
      <c r="G89" s="37"/>
      <c r="H89" s="37"/>
    </row>
    <row r="90" ht="12.75">
      <c r="E90" t="s">
        <v>104</v>
      </c>
    </row>
    <row r="91" ht="12.75">
      <c r="E91" t="s">
        <v>105</v>
      </c>
    </row>
    <row r="92" spans="3:8" ht="12.75">
      <c r="C92" s="1" t="s">
        <v>193</v>
      </c>
      <c r="D92" s="1" t="s">
        <v>194</v>
      </c>
      <c r="E92" s="1" t="s">
        <v>195</v>
      </c>
      <c r="F92" s="1" t="s">
        <v>196</v>
      </c>
      <c r="G92" s="1"/>
      <c r="H92" s="1" t="s">
        <v>197</v>
      </c>
    </row>
    <row r="93" spans="3:8" ht="12.75">
      <c r="C93" s="1" t="s">
        <v>198</v>
      </c>
      <c r="D93" s="1"/>
      <c r="E93" s="1"/>
      <c r="F93" s="1">
        <v>472.56</v>
      </c>
      <c r="G93" s="1"/>
      <c r="H93" s="1">
        <v>827.49</v>
      </c>
    </row>
    <row r="94" spans="3:8" ht="12.75">
      <c r="C94" s="1" t="s">
        <v>213</v>
      </c>
      <c r="D94" s="1">
        <v>827.49</v>
      </c>
      <c r="E94" s="1">
        <v>1300.05</v>
      </c>
      <c r="F94" s="1">
        <v>679.84</v>
      </c>
      <c r="G94" s="1"/>
      <c r="H94" s="1">
        <v>1447.7</v>
      </c>
    </row>
    <row r="95" spans="3:8" ht="12.75">
      <c r="C95" s="1" t="s">
        <v>225</v>
      </c>
      <c r="D95" s="1">
        <v>1447.7</v>
      </c>
      <c r="E95" s="1">
        <v>1300.05</v>
      </c>
      <c r="F95" s="1">
        <v>933.03</v>
      </c>
      <c r="G95" s="1"/>
      <c r="H95" s="1">
        <v>1814.72</v>
      </c>
    </row>
    <row r="96" spans="3:8" ht="12.75">
      <c r="C96" s="1" t="s">
        <v>228</v>
      </c>
      <c r="D96" s="1">
        <v>1814.72</v>
      </c>
      <c r="E96" s="1">
        <v>1300.05</v>
      </c>
      <c r="F96" s="1">
        <v>1396.51</v>
      </c>
      <c r="G96" s="1"/>
      <c r="H96" s="1">
        <v>1718.26</v>
      </c>
    </row>
    <row r="97" spans="3:8" ht="12.75">
      <c r="C97" s="1" t="s">
        <v>229</v>
      </c>
      <c r="D97" s="1">
        <v>1718.26</v>
      </c>
      <c r="E97" s="1">
        <v>1300.05</v>
      </c>
      <c r="F97" s="1">
        <v>849.29</v>
      </c>
      <c r="G97" s="1"/>
      <c r="H97" s="1">
        <v>2169.03</v>
      </c>
    </row>
    <row r="98" spans="3:8" ht="12.75">
      <c r="C98" s="1" t="s">
        <v>242</v>
      </c>
      <c r="D98" s="1">
        <v>2169.03</v>
      </c>
      <c r="E98" s="1">
        <v>1300.05</v>
      </c>
      <c r="F98" s="1">
        <v>1499.5</v>
      </c>
      <c r="G98" s="1"/>
      <c r="H98" s="1">
        <v>1969.58</v>
      </c>
    </row>
    <row r="99" spans="3:8" ht="12.75">
      <c r="C99" s="1" t="s">
        <v>243</v>
      </c>
      <c r="D99" s="1">
        <v>1969.58</v>
      </c>
      <c r="E99" s="1">
        <v>1300.05</v>
      </c>
      <c r="F99" s="1">
        <v>873.96</v>
      </c>
      <c r="G99" s="1"/>
      <c r="H99" s="1">
        <v>2395.67</v>
      </c>
    </row>
  </sheetData>
  <sheetProtection/>
  <mergeCells count="3">
    <mergeCell ref="D14:E14"/>
    <mergeCell ref="J14:N14"/>
    <mergeCell ref="K59:O59"/>
  </mergeCells>
  <printOptions/>
  <pageMargins left="0.7086614173228347" right="0.7086614173228347" top="0.22" bottom="0.25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53"/>
  <sheetViews>
    <sheetView zoomScalePageLayoutView="0" workbookViewId="0" topLeftCell="A1">
      <selection activeCell="C53" sqref="C53"/>
    </sheetView>
  </sheetViews>
  <sheetFormatPr defaultColWidth="9.140625" defaultRowHeight="12.75"/>
  <cols>
    <col min="1" max="1" width="11.8515625" style="0" customWidth="1"/>
    <col min="4" max="4" width="12.00390625" style="0" customWidth="1"/>
  </cols>
  <sheetData>
    <row r="6" spans="1:8" ht="12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>
        <v>43</v>
      </c>
    </row>
    <row r="7" spans="1:7" ht="12.75">
      <c r="A7" s="1"/>
      <c r="B7" s="1" t="s">
        <v>6</v>
      </c>
      <c r="C7" s="1"/>
      <c r="D7" s="1" t="s">
        <v>7</v>
      </c>
      <c r="E7" s="1" t="s">
        <v>8</v>
      </c>
      <c r="F7" s="1" t="s">
        <v>9</v>
      </c>
      <c r="G7" s="1" t="s">
        <v>10</v>
      </c>
    </row>
    <row r="8" spans="1:7" ht="12.75">
      <c r="A8" s="1" t="s">
        <v>48</v>
      </c>
      <c r="B8" s="1">
        <v>4483.33</v>
      </c>
      <c r="C8" s="1">
        <v>6378.38</v>
      </c>
      <c r="D8" s="1">
        <v>3190.79</v>
      </c>
      <c r="E8" s="1">
        <v>1024.76</v>
      </c>
      <c r="F8" s="1">
        <f>SUM(D8:E8)</f>
        <v>4215.55</v>
      </c>
      <c r="G8" s="1">
        <v>6646.16</v>
      </c>
    </row>
    <row r="9" spans="1:7" ht="12.75">
      <c r="A9" s="1" t="s">
        <v>11</v>
      </c>
      <c r="B9" s="1">
        <v>3043.2</v>
      </c>
      <c r="C9" s="8">
        <v>4660.55</v>
      </c>
      <c r="D9" s="1">
        <v>2161.7</v>
      </c>
      <c r="E9" s="1">
        <v>736.02</v>
      </c>
      <c r="F9" s="1">
        <f>SUM(D9:E9)</f>
        <v>2897.72</v>
      </c>
      <c r="G9" s="1">
        <v>4806.03</v>
      </c>
    </row>
    <row r="10" spans="1:7" ht="12.75">
      <c r="A10" s="1" t="s">
        <v>12</v>
      </c>
      <c r="B10" s="1"/>
      <c r="C10" s="1">
        <v>11038.93</v>
      </c>
      <c r="D10" s="1"/>
      <c r="E10" s="1"/>
      <c r="F10" s="1">
        <f>SUM(F8:F9)</f>
        <v>7113.27</v>
      </c>
      <c r="G10" s="1"/>
    </row>
    <row r="11" spans="1:7" ht="12.75">
      <c r="A11" s="1"/>
      <c r="B11" s="1"/>
      <c r="C11" s="1"/>
      <c r="D11" s="1"/>
      <c r="E11" s="1"/>
      <c r="F11" s="1"/>
      <c r="G11" s="1"/>
    </row>
    <row r="15" spans="1:9" ht="12.75">
      <c r="A15" s="124" t="s">
        <v>13</v>
      </c>
      <c r="B15" s="126" t="s">
        <v>14</v>
      </c>
      <c r="C15" s="127"/>
      <c r="D15" s="130" t="s">
        <v>15</v>
      </c>
      <c r="E15" s="131"/>
      <c r="F15" s="131"/>
      <c r="G15" s="132"/>
      <c r="H15" s="10" t="s">
        <v>16</v>
      </c>
      <c r="I15" s="10"/>
    </row>
    <row r="16" spans="1:9" ht="12.75">
      <c r="A16" s="125"/>
      <c r="B16" s="128"/>
      <c r="C16" s="129"/>
      <c r="D16" s="1" t="s">
        <v>17</v>
      </c>
      <c r="E16" s="1" t="s">
        <v>18</v>
      </c>
      <c r="F16" s="1" t="s">
        <v>19</v>
      </c>
      <c r="G16" s="1" t="s">
        <v>20</v>
      </c>
      <c r="H16" s="1" t="s">
        <v>21</v>
      </c>
      <c r="I16" s="1" t="s">
        <v>22</v>
      </c>
    </row>
    <row r="17" spans="1:9" ht="12.75">
      <c r="A17" s="1"/>
      <c r="B17" s="130" t="s">
        <v>24</v>
      </c>
      <c r="C17" s="132"/>
      <c r="D17" s="1"/>
      <c r="E17" s="1"/>
      <c r="F17" s="1"/>
      <c r="G17" s="1"/>
      <c r="H17" s="1"/>
      <c r="I17" s="1"/>
    </row>
    <row r="18" spans="1:9" ht="12.75">
      <c r="A18" s="11">
        <v>40190</v>
      </c>
      <c r="B18" s="1" t="s">
        <v>52</v>
      </c>
      <c r="C18" s="1"/>
      <c r="D18" s="1" t="s">
        <v>53</v>
      </c>
      <c r="E18" s="1">
        <v>330.65</v>
      </c>
      <c r="F18" s="1"/>
      <c r="G18" s="1">
        <v>0</v>
      </c>
      <c r="H18" s="1"/>
      <c r="I18" s="1"/>
    </row>
    <row r="19" spans="1:9" ht="12.75">
      <c r="A19" s="1" t="s">
        <v>51</v>
      </c>
      <c r="B19" s="1" t="s">
        <v>50</v>
      </c>
      <c r="C19" s="1"/>
      <c r="D19" s="1" t="s">
        <v>53</v>
      </c>
      <c r="E19" s="1">
        <v>330.68</v>
      </c>
      <c r="F19" s="1"/>
      <c r="G19" s="1">
        <v>0</v>
      </c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 t="s">
        <v>54</v>
      </c>
      <c r="B21" s="1" t="s">
        <v>50</v>
      </c>
      <c r="C21" s="1"/>
      <c r="D21" s="1" t="s">
        <v>53</v>
      </c>
      <c r="E21" s="1">
        <v>330.68</v>
      </c>
      <c r="F21" s="1"/>
      <c r="G21" s="1">
        <v>0</v>
      </c>
      <c r="H21" s="1"/>
      <c r="I21" s="1"/>
    </row>
    <row r="22" spans="1:9" ht="12.75">
      <c r="A22" s="1"/>
      <c r="B22" s="1"/>
      <c r="C22" s="1"/>
      <c r="D22" s="1"/>
      <c r="E22" s="1"/>
      <c r="F22" s="5"/>
      <c r="G22" s="1"/>
      <c r="H22" s="1"/>
      <c r="I22" s="1"/>
    </row>
    <row r="23" spans="1:9" ht="12.75">
      <c r="A23" s="1"/>
      <c r="B23" s="1"/>
      <c r="C23" s="1"/>
      <c r="D23" s="1"/>
      <c r="E23" s="1"/>
      <c r="G23" s="1"/>
      <c r="H23" s="1"/>
      <c r="I23" s="1"/>
    </row>
    <row r="24" spans="1:9" ht="12.75">
      <c r="A24" s="1"/>
      <c r="B24" s="1"/>
      <c r="C24" s="1"/>
      <c r="D24" s="1"/>
      <c r="E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 t="s">
        <v>26</v>
      </c>
      <c r="G25" s="1">
        <f>SUM(G18:G24)</f>
        <v>0</v>
      </c>
      <c r="H25" s="1"/>
      <c r="I25" s="1"/>
    </row>
    <row r="26" spans="1:9" ht="12.75">
      <c r="A26" s="1"/>
      <c r="B26" s="3" t="s">
        <v>27</v>
      </c>
      <c r="C26" s="4"/>
      <c r="D26" s="1"/>
      <c r="E26" s="1"/>
      <c r="F26" s="1"/>
      <c r="G26" s="1"/>
      <c r="H26" s="1"/>
      <c r="I26" s="1"/>
    </row>
    <row r="27" spans="1:9" ht="12.75">
      <c r="A27" s="1" t="s">
        <v>55</v>
      </c>
      <c r="B27" s="1" t="s">
        <v>45</v>
      </c>
      <c r="C27" s="1"/>
      <c r="D27" s="1" t="s">
        <v>25</v>
      </c>
      <c r="E27" s="1">
        <v>114.31</v>
      </c>
      <c r="F27" s="1" t="s">
        <v>53</v>
      </c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 t="s">
        <v>28</v>
      </c>
      <c r="C29" s="1" t="s">
        <v>29</v>
      </c>
      <c r="D29" s="1">
        <v>1112.3</v>
      </c>
      <c r="E29" s="7" t="s">
        <v>58</v>
      </c>
      <c r="F29" s="1"/>
      <c r="G29">
        <v>1757.43</v>
      </c>
      <c r="H29" s="1"/>
      <c r="I29" s="1"/>
    </row>
    <row r="30" spans="1:9" ht="12.75">
      <c r="A30" s="1"/>
      <c r="B30" s="1" t="s">
        <v>30</v>
      </c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 t="s">
        <v>59</v>
      </c>
      <c r="F31" s="1">
        <v>1000</v>
      </c>
      <c r="G31" s="1">
        <v>3670.59</v>
      </c>
      <c r="H31" s="1"/>
      <c r="I31" s="1"/>
    </row>
    <row r="32" spans="1:9" ht="12.75">
      <c r="A32" s="1"/>
      <c r="B32" s="1" t="s">
        <v>31</v>
      </c>
      <c r="C32" s="1"/>
      <c r="D32" s="1"/>
      <c r="E32" s="1" t="s">
        <v>32</v>
      </c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 t="s">
        <v>47</v>
      </c>
      <c r="G33" s="1"/>
      <c r="H33" s="1"/>
      <c r="I33" s="1"/>
    </row>
    <row r="34" spans="1:9" ht="12.75">
      <c r="A34" s="1"/>
      <c r="B34" s="1" t="s">
        <v>33</v>
      </c>
      <c r="C34" s="1"/>
      <c r="D34" s="1">
        <v>0.57</v>
      </c>
      <c r="E34" s="1">
        <v>469</v>
      </c>
      <c r="F34" s="1"/>
      <c r="G34" s="1">
        <v>634.01</v>
      </c>
      <c r="H34" s="1"/>
      <c r="I34" s="1"/>
    </row>
    <row r="35" spans="1:9" ht="12.75">
      <c r="A35" s="1"/>
      <c r="B35" s="1" t="s">
        <v>34</v>
      </c>
      <c r="C35" s="1"/>
      <c r="D35" s="1">
        <v>0.32</v>
      </c>
      <c r="E35" s="1"/>
      <c r="F35" s="1"/>
      <c r="G35" s="1">
        <v>355.94</v>
      </c>
      <c r="H35" s="1"/>
      <c r="I35" s="1"/>
    </row>
    <row r="36" spans="1:9" ht="12.75">
      <c r="A36" s="1"/>
      <c r="B36" s="1"/>
      <c r="C36" s="1"/>
      <c r="D36" s="1"/>
      <c r="E36" s="1"/>
      <c r="F36" s="1"/>
      <c r="G36" s="1" t="s">
        <v>35</v>
      </c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 t="s">
        <v>26</v>
      </c>
      <c r="G38" s="1">
        <v>641797</v>
      </c>
      <c r="H38" s="1"/>
      <c r="I38" s="1"/>
    </row>
    <row r="40" spans="1:3" ht="12.75">
      <c r="A40" t="s">
        <v>36</v>
      </c>
      <c r="B40" t="s">
        <v>36</v>
      </c>
      <c r="C40">
        <v>6417.97</v>
      </c>
    </row>
    <row r="41" spans="1:2" ht="12.75">
      <c r="A41" s="3" t="s">
        <v>37</v>
      </c>
      <c r="B41" s="4"/>
    </row>
    <row r="42" ht="9.75" customHeight="1"/>
    <row r="43" ht="12.75">
      <c r="A43" t="s">
        <v>62</v>
      </c>
    </row>
    <row r="44" spans="1:4" ht="12.75">
      <c r="A44" s="1" t="s">
        <v>38</v>
      </c>
      <c r="B44" s="1" t="s">
        <v>39</v>
      </c>
      <c r="C44" s="1" t="s">
        <v>40</v>
      </c>
      <c r="D44" s="1" t="s">
        <v>41</v>
      </c>
    </row>
    <row r="45" spans="1:4" ht="12.75">
      <c r="A45" s="1"/>
      <c r="B45" s="1"/>
      <c r="C45" s="1"/>
      <c r="D45" s="1"/>
    </row>
    <row r="46" spans="1:4" ht="12.75">
      <c r="A46" s="1" t="s">
        <v>42</v>
      </c>
      <c r="B46" s="1"/>
      <c r="C46" s="1">
        <v>11038.93</v>
      </c>
      <c r="D46" s="1"/>
    </row>
    <row r="47" spans="1:4" ht="12.75">
      <c r="A47" s="1"/>
      <c r="B47" s="1"/>
      <c r="C47" s="1"/>
      <c r="D47" s="1"/>
    </row>
    <row r="48" spans="1:4" ht="12.75">
      <c r="A48" s="1" t="s">
        <v>2</v>
      </c>
      <c r="B48" s="1"/>
      <c r="C48" s="1">
        <v>7113.27</v>
      </c>
      <c r="D48" s="1"/>
    </row>
    <row r="49" spans="1:4" ht="12.75">
      <c r="A49" s="1"/>
      <c r="B49" s="1"/>
      <c r="C49" s="1"/>
      <c r="D49" s="1"/>
    </row>
    <row r="50" spans="1:4" ht="12.75">
      <c r="A50" s="1" t="s">
        <v>60</v>
      </c>
      <c r="B50" s="1"/>
      <c r="C50">
        <v>6417.97</v>
      </c>
      <c r="D50" s="1"/>
    </row>
    <row r="51" spans="1:4" ht="13.5" thickBot="1">
      <c r="A51" s="12"/>
      <c r="B51" s="12"/>
      <c r="C51" s="12"/>
      <c r="D51" s="12"/>
    </row>
    <row r="52" spans="1:4" ht="13.5" thickBot="1">
      <c r="A52" s="13" t="s">
        <v>61</v>
      </c>
      <c r="B52" s="13" t="s">
        <v>57</v>
      </c>
      <c r="C52" s="13">
        <v>2264.65</v>
      </c>
      <c r="D52" s="13"/>
    </row>
    <row r="53" ht="13.5" thickBot="1">
      <c r="C53" s="6">
        <v>2959.95</v>
      </c>
    </row>
  </sheetData>
  <sheetProtection/>
  <mergeCells count="4">
    <mergeCell ref="A15:A16"/>
    <mergeCell ref="B15:C16"/>
    <mergeCell ref="D15:G15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IV100"/>
  <sheetViews>
    <sheetView zoomScalePageLayoutView="0" workbookViewId="0" topLeftCell="A1">
      <selection activeCell="A52" sqref="A1:IV1638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246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20750.81</v>
      </c>
      <c r="D8" s="16">
        <v>3052.07</v>
      </c>
      <c r="E8" s="16">
        <v>2229.94</v>
      </c>
      <c r="F8" s="16"/>
      <c r="G8" s="16">
        <v>2229.94</v>
      </c>
      <c r="H8" s="16">
        <v>21572.94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26103.85</v>
      </c>
      <c r="D9" s="8">
        <v>7451.98</v>
      </c>
      <c r="E9" s="16">
        <v>5290.22</v>
      </c>
      <c r="F9" s="16"/>
      <c r="G9" s="16">
        <v>5290.22</v>
      </c>
      <c r="H9" s="16">
        <v>28265.61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10504.05</v>
      </c>
      <c r="E10" s="16"/>
      <c r="F10" s="16"/>
      <c r="G10" s="45">
        <f>SUM(G8:G9)</f>
        <v>7520.16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>
        <v>1846.5</v>
      </c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SUM(I28:I39)</f>
        <v>7451.99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3:6" ht="12.75">
      <c r="C55" t="s">
        <v>244</v>
      </c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246</v>
      </c>
    </row>
    <row r="58" spans="3:15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  <c r="K58" s="141" t="s">
        <v>16</v>
      </c>
      <c r="L58" s="141"/>
      <c r="M58" s="141"/>
      <c r="N58" s="141"/>
      <c r="O58" s="140"/>
    </row>
    <row r="59" spans="3:15" ht="12.75">
      <c r="C59" s="34">
        <v>1</v>
      </c>
      <c r="D59" s="47" t="s">
        <v>83</v>
      </c>
      <c r="E59" s="35"/>
      <c r="F59" s="35"/>
      <c r="G59" s="35" t="s">
        <v>84</v>
      </c>
      <c r="H59" s="48">
        <v>10504.06</v>
      </c>
      <c r="K59" s="16" t="s">
        <v>21</v>
      </c>
      <c r="L59" s="16" t="s">
        <v>22</v>
      </c>
      <c r="M59" s="16" t="s">
        <v>67</v>
      </c>
      <c r="N59" s="16" t="s">
        <v>68</v>
      </c>
      <c r="O59" s="16" t="s">
        <v>23</v>
      </c>
    </row>
    <row r="60" spans="3:15" ht="12.75">
      <c r="C60" s="36"/>
      <c r="D60" s="37" t="s">
        <v>125</v>
      </c>
      <c r="E60" s="37"/>
      <c r="F60" s="37"/>
      <c r="G60" s="37">
        <v>401.4</v>
      </c>
      <c r="H60" s="37"/>
      <c r="K60" s="16"/>
      <c r="L60" s="16"/>
      <c r="M60" s="16"/>
      <c r="N60" s="16"/>
      <c r="O60" s="16"/>
    </row>
    <row r="61" spans="3:15" ht="12.75">
      <c r="C61" s="36"/>
      <c r="D61" s="37" t="s">
        <v>149</v>
      </c>
      <c r="E61" s="37"/>
      <c r="F61" s="37"/>
      <c r="G61" s="37"/>
      <c r="H61" s="37">
        <v>0</v>
      </c>
      <c r="K61" s="16"/>
      <c r="L61" s="16"/>
      <c r="M61" s="16"/>
      <c r="N61" s="16"/>
      <c r="O61" s="16"/>
    </row>
    <row r="62" spans="3:15" ht="12.75">
      <c r="C62" s="38">
        <v>2</v>
      </c>
      <c r="D62" s="46" t="s">
        <v>85</v>
      </c>
      <c r="E62" s="39"/>
      <c r="F62" s="39"/>
      <c r="G62" s="39" t="s">
        <v>84</v>
      </c>
      <c r="H62" s="49">
        <v>7520.16</v>
      </c>
      <c r="K62" s="17"/>
      <c r="L62" s="17"/>
      <c r="M62" s="16"/>
      <c r="N62" s="16" t="s">
        <v>26</v>
      </c>
      <c r="O62" s="16">
        <f>SUM(O60:O61)</f>
        <v>0</v>
      </c>
    </row>
    <row r="63" spans="3:15" ht="12.75">
      <c r="C63" s="36">
        <v>3</v>
      </c>
      <c r="D63" s="37" t="s">
        <v>26</v>
      </c>
      <c r="E63" s="37"/>
      <c r="F63" s="37"/>
      <c r="G63" s="37" t="s">
        <v>84</v>
      </c>
      <c r="H63" s="37"/>
      <c r="K63" s="17"/>
      <c r="L63" s="16"/>
      <c r="M63" s="16"/>
      <c r="N63" s="16"/>
      <c r="O63" s="16"/>
    </row>
    <row r="64" spans="3:15" ht="12.75">
      <c r="C64" s="40">
        <v>4</v>
      </c>
      <c r="D64" s="46" t="s">
        <v>87</v>
      </c>
      <c r="E64" s="41"/>
      <c r="F64" s="41"/>
      <c r="G64" s="41" t="s">
        <v>84</v>
      </c>
      <c r="H64" s="16">
        <v>7451.99</v>
      </c>
      <c r="K64" s="17"/>
      <c r="L64" s="17"/>
      <c r="M64" s="16"/>
      <c r="N64" s="16"/>
      <c r="O64" s="16"/>
    </row>
    <row r="65" spans="3:15" ht="12.75">
      <c r="C65" s="40"/>
      <c r="D65" s="46"/>
      <c r="E65" s="41"/>
      <c r="F65" s="41"/>
      <c r="G65" s="41"/>
      <c r="H65" s="49"/>
      <c r="K65" s="16"/>
      <c r="L65" s="16"/>
      <c r="M65" s="16"/>
      <c r="N65" s="16"/>
      <c r="O65" s="16"/>
    </row>
    <row r="66" spans="3:15" ht="12.75">
      <c r="C66" s="36">
        <v>1.68</v>
      </c>
      <c r="D66" s="37" t="s">
        <v>201</v>
      </c>
      <c r="E66" s="37" t="s">
        <v>202</v>
      </c>
      <c r="F66" s="37"/>
      <c r="G66" s="37" t="s">
        <v>84</v>
      </c>
      <c r="H66" s="16">
        <v>1871.35</v>
      </c>
      <c r="K66" s="17"/>
      <c r="L66" s="17"/>
      <c r="M66" s="16"/>
      <c r="N66" s="16"/>
      <c r="O66" s="16"/>
    </row>
    <row r="67" spans="3:15" ht="12.75">
      <c r="C67" s="36">
        <v>2.22</v>
      </c>
      <c r="D67" s="37" t="s">
        <v>203</v>
      </c>
      <c r="E67" s="37"/>
      <c r="F67" s="37"/>
      <c r="G67" s="37" t="s">
        <v>84</v>
      </c>
      <c r="H67" s="16">
        <v>2472.86</v>
      </c>
      <c r="K67" s="16"/>
      <c r="L67" s="16"/>
      <c r="M67" s="16"/>
      <c r="N67" s="16"/>
      <c r="O67" s="16"/>
    </row>
    <row r="68" spans="3:15" ht="12.75">
      <c r="C68" s="36"/>
      <c r="D68" s="37" t="s">
        <v>204</v>
      </c>
      <c r="E68" s="37"/>
      <c r="F68" s="37"/>
      <c r="G68" s="37" t="s">
        <v>84</v>
      </c>
      <c r="H68" s="16"/>
      <c r="K68" s="16"/>
      <c r="L68" s="16"/>
      <c r="M68" s="16"/>
      <c r="N68" s="16"/>
      <c r="O68" s="16"/>
    </row>
    <row r="69" spans="3:15" ht="12.75">
      <c r="C69" s="36">
        <v>0.69</v>
      </c>
      <c r="D69" s="37" t="s">
        <v>205</v>
      </c>
      <c r="E69" s="37"/>
      <c r="F69" s="37"/>
      <c r="G69" s="37" t="s">
        <v>84</v>
      </c>
      <c r="H69" s="16">
        <v>768.59</v>
      </c>
      <c r="K69" s="16"/>
      <c r="L69" s="16"/>
      <c r="M69" s="16"/>
      <c r="N69" s="16"/>
      <c r="O69" s="16"/>
    </row>
    <row r="70" spans="3:15" ht="12.75">
      <c r="C70" s="36"/>
      <c r="D70" s="37" t="s">
        <v>206</v>
      </c>
      <c r="E70" s="37"/>
      <c r="F70" s="37"/>
      <c r="G70" s="37"/>
      <c r="H70" s="37"/>
      <c r="K70" s="16"/>
      <c r="L70" s="16"/>
      <c r="M70" s="16"/>
      <c r="N70" s="16"/>
      <c r="O70" s="16"/>
    </row>
    <row r="71" spans="3:15" ht="12.75">
      <c r="C71" s="36">
        <v>1.14</v>
      </c>
      <c r="D71" s="37" t="s">
        <v>207</v>
      </c>
      <c r="E71" s="37"/>
      <c r="F71" s="37"/>
      <c r="G71" s="37"/>
      <c r="H71" s="16">
        <v>1269.85</v>
      </c>
      <c r="K71" s="16"/>
      <c r="L71" s="16"/>
      <c r="M71" s="16"/>
      <c r="N71" s="16"/>
      <c r="O71" s="16"/>
    </row>
    <row r="72" spans="3:15" ht="12.75">
      <c r="C72" s="36"/>
      <c r="D72" s="37" t="s">
        <v>208</v>
      </c>
      <c r="E72" s="37"/>
      <c r="F72" s="37" t="s">
        <v>209</v>
      </c>
      <c r="G72" s="37"/>
      <c r="H72" s="37"/>
      <c r="K72" s="16"/>
      <c r="L72" s="16"/>
      <c r="M72" s="16"/>
      <c r="N72" s="16"/>
      <c r="O72" s="16"/>
    </row>
    <row r="73" spans="3:15" ht="12.75">
      <c r="C73" s="36">
        <v>0.57</v>
      </c>
      <c r="D73" s="37" t="s">
        <v>205</v>
      </c>
      <c r="E73" s="37"/>
      <c r="F73" s="37"/>
      <c r="G73" s="37"/>
      <c r="H73" s="16">
        <v>634.92</v>
      </c>
      <c r="K73" s="16"/>
      <c r="L73" s="16"/>
      <c r="M73" s="16"/>
      <c r="N73" s="16"/>
      <c r="O73" s="16"/>
    </row>
    <row r="74" spans="3:15" ht="12.75">
      <c r="C74" s="36"/>
      <c r="D74" s="37" t="s">
        <v>210</v>
      </c>
      <c r="E74" s="37"/>
      <c r="F74" s="37"/>
      <c r="G74" s="37"/>
      <c r="H74" s="37"/>
      <c r="K74" s="16"/>
      <c r="L74" s="16"/>
      <c r="M74" s="16"/>
      <c r="N74" s="16"/>
      <c r="O74" s="16"/>
    </row>
    <row r="75" spans="3:15" ht="12.75">
      <c r="C75" s="36">
        <v>0.39</v>
      </c>
      <c r="D75" s="37" t="s">
        <v>211</v>
      </c>
      <c r="E75" s="37"/>
      <c r="F75" s="37"/>
      <c r="G75" s="37"/>
      <c r="H75" s="16">
        <v>434.42</v>
      </c>
      <c r="K75" s="16"/>
      <c r="L75" s="16"/>
      <c r="M75" s="16"/>
      <c r="N75" s="16"/>
      <c r="O75" s="16"/>
    </row>
    <row r="76" spans="3:15" ht="12.75">
      <c r="C76" s="40"/>
      <c r="D76" s="46" t="s">
        <v>95</v>
      </c>
      <c r="E76" s="41"/>
      <c r="F76" s="41"/>
      <c r="G76" s="41" t="s">
        <v>84</v>
      </c>
      <c r="H76" s="48"/>
      <c r="K76" s="16"/>
      <c r="L76" s="16"/>
      <c r="M76" s="16"/>
      <c r="N76" s="16"/>
      <c r="O76" s="16"/>
    </row>
    <row r="77" spans="3:15" ht="12.75">
      <c r="C77" s="40"/>
      <c r="D77" s="23" t="s">
        <v>241</v>
      </c>
      <c r="E77" s="16"/>
      <c r="F77" s="41"/>
      <c r="G77" s="41"/>
      <c r="H77" s="16">
        <v>2424.81</v>
      </c>
      <c r="K77" s="16"/>
      <c r="L77" s="16"/>
      <c r="M77" s="16"/>
      <c r="N77" s="16"/>
      <c r="O77" s="16"/>
    </row>
    <row r="78" spans="3:256" ht="12.75">
      <c r="C78" s="44"/>
      <c r="D78" s="37" t="s">
        <v>139</v>
      </c>
      <c r="E78" s="37"/>
      <c r="F78" s="17"/>
      <c r="G78" s="17">
        <v>1846.5</v>
      </c>
      <c r="H78" s="17"/>
      <c r="K78" s="16"/>
      <c r="L78" s="16"/>
      <c r="M78" s="16"/>
      <c r="N78" s="16"/>
      <c r="O78" s="16"/>
      <c r="IV78">
        <f>SUM(A78:IU78)</f>
        <v>1846.5</v>
      </c>
    </row>
    <row r="79" spans="3:15" ht="12.75">
      <c r="C79" s="36"/>
      <c r="D79" s="37"/>
      <c r="E79" s="37"/>
      <c r="F79" s="37"/>
      <c r="G79" s="37"/>
      <c r="H79" s="16"/>
      <c r="K79" s="50"/>
      <c r="L79" s="50"/>
      <c r="M79" s="18"/>
      <c r="N79" s="18"/>
      <c r="O79" s="18"/>
    </row>
    <row r="80" spans="3:8" ht="12.75">
      <c r="C80" s="36">
        <v>5</v>
      </c>
      <c r="D80" s="37" t="s">
        <v>97</v>
      </c>
      <c r="E80" s="37"/>
      <c r="F80" s="37"/>
      <c r="G80" s="37" t="s">
        <v>84</v>
      </c>
      <c r="H80" s="37"/>
    </row>
    <row r="81" spans="3:8" ht="12.75">
      <c r="C81" s="36"/>
      <c r="D81" s="37" t="s">
        <v>98</v>
      </c>
      <c r="E81" s="37"/>
      <c r="F81" s="37"/>
      <c r="G81" s="37" t="s">
        <v>84</v>
      </c>
      <c r="H81" s="37"/>
    </row>
    <row r="82" spans="3:8" ht="12.75">
      <c r="C82" s="36"/>
      <c r="D82" s="37" t="s">
        <v>99</v>
      </c>
      <c r="E82" s="37"/>
      <c r="F82" s="37"/>
      <c r="G82" s="37"/>
      <c r="H82" s="37">
        <v>7755.86</v>
      </c>
    </row>
    <row r="83" spans="3:8" ht="12.75">
      <c r="C83" s="36">
        <v>6</v>
      </c>
      <c r="D83" s="37" t="s">
        <v>100</v>
      </c>
      <c r="E83" s="37"/>
      <c r="F83" s="37"/>
      <c r="G83" s="37" t="s">
        <v>84</v>
      </c>
      <c r="H83" s="37"/>
    </row>
    <row r="84" spans="3:8" ht="12.75">
      <c r="C84" s="36">
        <v>7</v>
      </c>
      <c r="D84" s="37" t="s">
        <v>101</v>
      </c>
      <c r="E84" s="37"/>
      <c r="F84" s="37"/>
      <c r="G84" s="37" t="s">
        <v>84</v>
      </c>
      <c r="H84" s="37">
        <v>4049.26</v>
      </c>
    </row>
    <row r="85" spans="3:8" ht="12.75">
      <c r="C85" s="36">
        <v>8</v>
      </c>
      <c r="D85" s="37" t="s">
        <v>85</v>
      </c>
      <c r="E85" s="37"/>
      <c r="F85" s="37"/>
      <c r="G85" s="37" t="s">
        <v>84</v>
      </c>
      <c r="H85" s="37"/>
    </row>
    <row r="86" spans="3:8" ht="12.75">
      <c r="C86" s="36">
        <v>9</v>
      </c>
      <c r="D86" s="37" t="s">
        <v>102</v>
      </c>
      <c r="E86" s="37"/>
      <c r="F86" s="37"/>
      <c r="G86" s="37" t="s">
        <v>84</v>
      </c>
      <c r="H86" s="37">
        <v>3981.09</v>
      </c>
    </row>
    <row r="87" spans="3:8" ht="12.75">
      <c r="C87" s="42">
        <v>10</v>
      </c>
      <c r="D87" s="43" t="s">
        <v>103</v>
      </c>
      <c r="E87" s="43"/>
      <c r="F87" s="43"/>
      <c r="G87" s="43" t="s">
        <v>84</v>
      </c>
      <c r="H87" s="43"/>
    </row>
    <row r="88" spans="3:8" ht="12.75">
      <c r="C88" s="37"/>
      <c r="D88" s="37"/>
      <c r="E88" s="37"/>
      <c r="F88" s="37"/>
      <c r="G88" s="37"/>
      <c r="H88" s="37"/>
    </row>
    <row r="89" ht="12.75">
      <c r="E89" t="s">
        <v>104</v>
      </c>
    </row>
    <row r="90" ht="12.75">
      <c r="E90" t="s">
        <v>105</v>
      </c>
    </row>
    <row r="91" spans="3:8" ht="12.75">
      <c r="C91" s="1" t="s">
        <v>193</v>
      </c>
      <c r="D91" s="1" t="s">
        <v>194</v>
      </c>
      <c r="E91" s="1" t="s">
        <v>195</v>
      </c>
      <c r="F91" s="1" t="s">
        <v>196</v>
      </c>
      <c r="G91" s="1"/>
      <c r="H91" s="1" t="s">
        <v>197</v>
      </c>
    </row>
    <row r="92" spans="3:8" ht="12.75">
      <c r="C92" s="1" t="s">
        <v>198</v>
      </c>
      <c r="D92" s="1"/>
      <c r="E92" s="1"/>
      <c r="F92" s="1">
        <v>472.56</v>
      </c>
      <c r="G92" s="1"/>
      <c r="H92" s="1">
        <v>827.49</v>
      </c>
    </row>
    <row r="93" spans="3:8" ht="12.75">
      <c r="C93" s="1" t="s">
        <v>213</v>
      </c>
      <c r="D93" s="1">
        <v>827.49</v>
      </c>
      <c r="E93" s="1">
        <v>1300.05</v>
      </c>
      <c r="F93" s="1">
        <v>679.84</v>
      </c>
      <c r="G93" s="1"/>
      <c r="H93" s="1">
        <v>1447.7</v>
      </c>
    </row>
    <row r="94" spans="3:8" ht="12.75">
      <c r="C94" s="1" t="s">
        <v>225</v>
      </c>
      <c r="D94" s="1">
        <v>1447.7</v>
      </c>
      <c r="E94" s="1">
        <v>1300.05</v>
      </c>
      <c r="F94" s="1">
        <v>933.03</v>
      </c>
      <c r="G94" s="1"/>
      <c r="H94" s="1">
        <v>1814.72</v>
      </c>
    </row>
    <row r="95" spans="3:8" ht="12.75">
      <c r="C95" s="1" t="s">
        <v>228</v>
      </c>
      <c r="D95" s="1">
        <v>1814.72</v>
      </c>
      <c r="E95" s="1">
        <v>1300.05</v>
      </c>
      <c r="F95" s="1">
        <v>1396.51</v>
      </c>
      <c r="G95" s="1"/>
      <c r="H95" s="1">
        <v>1718.26</v>
      </c>
    </row>
    <row r="96" spans="3:8" ht="12.75">
      <c r="C96" s="1" t="s">
        <v>229</v>
      </c>
      <c r="D96" s="1">
        <v>1718.26</v>
      </c>
      <c r="E96" s="1">
        <v>1300.05</v>
      </c>
      <c r="F96" s="1">
        <v>849.29</v>
      </c>
      <c r="G96" s="1"/>
      <c r="H96" s="1">
        <v>2169.03</v>
      </c>
    </row>
    <row r="97" spans="3:8" ht="12.75">
      <c r="C97" s="1" t="s">
        <v>242</v>
      </c>
      <c r="D97" s="1">
        <v>2169.03</v>
      </c>
      <c r="E97" s="1">
        <v>1300.05</v>
      </c>
      <c r="F97" s="1">
        <v>1499.5</v>
      </c>
      <c r="G97" s="1"/>
      <c r="H97" s="1">
        <v>1969.58</v>
      </c>
    </row>
    <row r="98" spans="3:8" ht="12.75">
      <c r="C98" s="1" t="s">
        <v>243</v>
      </c>
      <c r="D98" s="1">
        <v>1969.58</v>
      </c>
      <c r="E98" s="1">
        <v>1300.05</v>
      </c>
      <c r="F98" s="1">
        <v>873.96</v>
      </c>
      <c r="G98" s="1"/>
      <c r="H98" s="1">
        <v>2395.67</v>
      </c>
    </row>
    <row r="99" spans="3:8" ht="12.75">
      <c r="C99" s="1" t="s">
        <v>245</v>
      </c>
      <c r="D99" s="1">
        <v>23965.67</v>
      </c>
      <c r="E99" s="1">
        <v>1300.05</v>
      </c>
      <c r="F99" s="1">
        <v>1051.17</v>
      </c>
      <c r="G99" s="1"/>
      <c r="H99" s="1">
        <v>2644.55</v>
      </c>
    </row>
    <row r="100" ht="12.75">
      <c r="F100">
        <f>SUM(F92:F99)</f>
        <v>7755.860000000001</v>
      </c>
    </row>
  </sheetData>
  <sheetProtection/>
  <mergeCells count="3">
    <mergeCell ref="D14:E14"/>
    <mergeCell ref="J14:N14"/>
    <mergeCell ref="K58:O58"/>
  </mergeCells>
  <printOptions/>
  <pageMargins left="0.7086614173228347" right="0.7086614173228347" top="0.22" bottom="0.25" header="0.22" footer="0.1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O99"/>
  <sheetViews>
    <sheetView zoomScalePageLayoutView="0" workbookViewId="0" topLeftCell="A1">
      <selection activeCell="A54" sqref="A1:IV16384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247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21572.94</v>
      </c>
      <c r="D8" s="16">
        <v>3059.19</v>
      </c>
      <c r="E8" s="16">
        <v>2525.01</v>
      </c>
      <c r="F8" s="16"/>
      <c r="G8" s="16">
        <v>2525.01</v>
      </c>
      <c r="H8" s="16">
        <v>22114.24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28265.61</v>
      </c>
      <c r="D9" s="8">
        <v>7469.38</v>
      </c>
      <c r="E9" s="16">
        <v>5887.05</v>
      </c>
      <c r="F9" s="16"/>
      <c r="G9" s="16">
        <v>5887.05</v>
      </c>
      <c r="H9" s="16">
        <v>29865.34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10528.57</v>
      </c>
      <c r="E10" s="16"/>
      <c r="F10" s="16"/>
      <c r="G10" s="45">
        <f>SUM(G8:G9)</f>
        <v>8412.060000000001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/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SUM(I28:I39)</f>
        <v>7451.99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128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3:6" ht="12.75">
      <c r="C55" t="s">
        <v>249</v>
      </c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247</v>
      </c>
    </row>
    <row r="58" spans="3:15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  <c r="K58" s="141" t="s">
        <v>16</v>
      </c>
      <c r="L58" s="141"/>
      <c r="M58" s="141"/>
      <c r="N58" s="141"/>
      <c r="O58" s="140"/>
    </row>
    <row r="59" spans="3:15" ht="12.75">
      <c r="C59" s="34">
        <v>1</v>
      </c>
      <c r="D59" s="47" t="s">
        <v>83</v>
      </c>
      <c r="E59" s="35"/>
      <c r="F59" s="35"/>
      <c r="G59" s="35" t="s">
        <v>84</v>
      </c>
      <c r="H59" s="48">
        <v>10504.06</v>
      </c>
      <c r="K59" s="16" t="s">
        <v>21</v>
      </c>
      <c r="L59" s="16" t="s">
        <v>22</v>
      </c>
      <c r="M59" s="16" t="s">
        <v>67</v>
      </c>
      <c r="N59" s="16" t="s">
        <v>68</v>
      </c>
      <c r="O59" s="16" t="s">
        <v>23</v>
      </c>
    </row>
    <row r="60" spans="3:15" ht="12.75">
      <c r="C60" s="36"/>
      <c r="D60" s="37" t="s">
        <v>125</v>
      </c>
      <c r="E60" s="37"/>
      <c r="F60" s="37"/>
      <c r="G60" s="37">
        <v>401.4</v>
      </c>
      <c r="H60" s="37"/>
      <c r="K60" s="16"/>
      <c r="L60" s="16"/>
      <c r="M60" s="16"/>
      <c r="N60" s="16"/>
      <c r="O60" s="16"/>
    </row>
    <row r="61" spans="3:15" ht="12.75">
      <c r="C61" s="36"/>
      <c r="D61" s="37" t="s">
        <v>149</v>
      </c>
      <c r="E61" s="37"/>
      <c r="F61" s="37"/>
      <c r="G61" s="37"/>
      <c r="H61" s="37">
        <v>0</v>
      </c>
      <c r="K61" s="16"/>
      <c r="L61" s="16"/>
      <c r="M61" s="16"/>
      <c r="N61" s="16"/>
      <c r="O61" s="16"/>
    </row>
    <row r="62" spans="3:15" ht="12.75">
      <c r="C62" s="38">
        <v>2</v>
      </c>
      <c r="D62" s="46" t="s">
        <v>85</v>
      </c>
      <c r="E62" s="39"/>
      <c r="F62" s="39"/>
      <c r="G62" s="39" t="s">
        <v>84</v>
      </c>
      <c r="H62" s="49">
        <v>8412.06</v>
      </c>
      <c r="K62" s="17"/>
      <c r="L62" s="17"/>
      <c r="M62" s="16"/>
      <c r="N62" s="16" t="s">
        <v>26</v>
      </c>
      <c r="O62" s="16">
        <f>SUM(O60:O61)</f>
        <v>0</v>
      </c>
    </row>
    <row r="63" spans="3:15" ht="12.75">
      <c r="C63" s="36">
        <v>3</v>
      </c>
      <c r="D63" s="37" t="s">
        <v>26</v>
      </c>
      <c r="E63" s="37"/>
      <c r="F63" s="37"/>
      <c r="G63" s="37" t="s">
        <v>84</v>
      </c>
      <c r="H63" s="37"/>
      <c r="K63" s="17"/>
      <c r="L63" s="16"/>
      <c r="M63" s="16"/>
      <c r="N63" s="16"/>
      <c r="O63" s="16"/>
    </row>
    <row r="64" spans="3:15" ht="12.75">
      <c r="C64" s="40">
        <v>4</v>
      </c>
      <c r="D64" s="46" t="s">
        <v>87</v>
      </c>
      <c r="E64" s="41"/>
      <c r="F64" s="41"/>
      <c r="G64" s="41" t="s">
        <v>84</v>
      </c>
      <c r="H64" s="16">
        <v>7451.99</v>
      </c>
      <c r="K64" s="17"/>
      <c r="L64" s="17"/>
      <c r="M64" s="16"/>
      <c r="N64" s="16"/>
      <c r="O64" s="16"/>
    </row>
    <row r="65" spans="3:15" ht="12.75">
      <c r="C65" s="40"/>
      <c r="D65" s="46"/>
      <c r="E65" s="41"/>
      <c r="F65" s="41"/>
      <c r="G65" s="41"/>
      <c r="H65" s="49"/>
      <c r="K65" s="16"/>
      <c r="L65" s="16"/>
      <c r="M65" s="16"/>
      <c r="N65" s="16"/>
      <c r="O65" s="16"/>
    </row>
    <row r="66" spans="3:15" ht="12.75">
      <c r="C66" s="36">
        <v>1.68</v>
      </c>
      <c r="D66" s="37" t="s">
        <v>201</v>
      </c>
      <c r="E66" s="37" t="s">
        <v>202</v>
      </c>
      <c r="F66" s="37"/>
      <c r="G66" s="37" t="s">
        <v>84</v>
      </c>
      <c r="H66" s="16">
        <v>1871.35</v>
      </c>
      <c r="K66" s="17"/>
      <c r="L66" s="17"/>
      <c r="M66" s="16"/>
      <c r="N66" s="16"/>
      <c r="O66" s="16"/>
    </row>
    <row r="67" spans="3:15" ht="12.75">
      <c r="C67" s="36">
        <v>2.22</v>
      </c>
      <c r="D67" s="37" t="s">
        <v>203</v>
      </c>
      <c r="E67" s="37"/>
      <c r="F67" s="37"/>
      <c r="G67" s="37" t="s">
        <v>84</v>
      </c>
      <c r="H67" s="16">
        <v>2472.86</v>
      </c>
      <c r="K67" s="16"/>
      <c r="L67" s="16"/>
      <c r="M67" s="16"/>
      <c r="N67" s="16"/>
      <c r="O67" s="16"/>
    </row>
    <row r="68" spans="3:15" ht="12.75">
      <c r="C68" s="36"/>
      <c r="D68" s="37" t="s">
        <v>204</v>
      </c>
      <c r="E68" s="37"/>
      <c r="F68" s="37"/>
      <c r="G68" s="37" t="s">
        <v>84</v>
      </c>
      <c r="H68" s="16"/>
      <c r="K68" s="16"/>
      <c r="L68" s="16"/>
      <c r="M68" s="16"/>
      <c r="N68" s="16"/>
      <c r="O68" s="16"/>
    </row>
    <row r="69" spans="3:15" ht="12.75">
      <c r="C69" s="36">
        <v>0.69</v>
      </c>
      <c r="D69" s="37" t="s">
        <v>205</v>
      </c>
      <c r="E69" s="37"/>
      <c r="F69" s="37"/>
      <c r="G69" s="37" t="s">
        <v>84</v>
      </c>
      <c r="H69" s="16">
        <v>768.59</v>
      </c>
      <c r="K69" s="16"/>
      <c r="L69" s="16"/>
      <c r="M69" s="16"/>
      <c r="N69" s="16"/>
      <c r="O69" s="16"/>
    </row>
    <row r="70" spans="3:15" ht="12.75">
      <c r="C70" s="36"/>
      <c r="D70" s="37" t="s">
        <v>206</v>
      </c>
      <c r="E70" s="37"/>
      <c r="F70" s="37"/>
      <c r="G70" s="37"/>
      <c r="H70" s="37"/>
      <c r="K70" s="16"/>
      <c r="L70" s="16"/>
      <c r="M70" s="16"/>
      <c r="N70" s="16"/>
      <c r="O70" s="16"/>
    </row>
    <row r="71" spans="3:15" ht="12.75">
      <c r="C71" s="36">
        <v>1.14</v>
      </c>
      <c r="D71" s="37" t="s">
        <v>207</v>
      </c>
      <c r="E71" s="37"/>
      <c r="F71" s="37"/>
      <c r="G71" s="37"/>
      <c r="H71" s="16">
        <v>1269.85</v>
      </c>
      <c r="K71" s="16"/>
      <c r="L71" s="16"/>
      <c r="M71" s="16"/>
      <c r="N71" s="16"/>
      <c r="O71" s="16"/>
    </row>
    <row r="72" spans="3:15" ht="12.75">
      <c r="C72" s="36"/>
      <c r="D72" s="37" t="s">
        <v>208</v>
      </c>
      <c r="E72" s="37"/>
      <c r="F72" s="37" t="s">
        <v>209</v>
      </c>
      <c r="G72" s="37"/>
      <c r="H72" s="37"/>
      <c r="K72" s="16"/>
      <c r="L72" s="16"/>
      <c r="M72" s="16"/>
      <c r="N72" s="16"/>
      <c r="O72" s="16"/>
    </row>
    <row r="73" spans="3:15" ht="12.75">
      <c r="C73" s="36">
        <v>0.57</v>
      </c>
      <c r="D73" s="37" t="s">
        <v>205</v>
      </c>
      <c r="E73" s="37"/>
      <c r="F73" s="37"/>
      <c r="G73" s="37"/>
      <c r="H73" s="16">
        <v>634.92</v>
      </c>
      <c r="K73" s="16"/>
      <c r="L73" s="16"/>
      <c r="M73" s="16"/>
      <c r="N73" s="16"/>
      <c r="O73" s="16"/>
    </row>
    <row r="74" spans="3:15" ht="12.75">
      <c r="C74" s="36"/>
      <c r="D74" s="37" t="s">
        <v>210</v>
      </c>
      <c r="E74" s="37"/>
      <c r="F74" s="37"/>
      <c r="G74" s="37"/>
      <c r="H74" s="37"/>
      <c r="K74" s="16"/>
      <c r="L74" s="16"/>
      <c r="M74" s="16"/>
      <c r="N74" s="16"/>
      <c r="O74" s="16"/>
    </row>
    <row r="75" spans="3:15" ht="12.75">
      <c r="C75" s="36">
        <v>0.39</v>
      </c>
      <c r="D75" s="37" t="s">
        <v>211</v>
      </c>
      <c r="E75" s="37"/>
      <c r="F75" s="37"/>
      <c r="G75" s="37"/>
      <c r="H75" s="16">
        <v>434.42</v>
      </c>
      <c r="K75" s="16"/>
      <c r="L75" s="16"/>
      <c r="M75" s="16"/>
      <c r="N75" s="16"/>
      <c r="O75" s="16"/>
    </row>
    <row r="76" spans="3:15" ht="12.75">
      <c r="C76" s="40"/>
      <c r="D76" s="46" t="s">
        <v>95</v>
      </c>
      <c r="E76" s="41"/>
      <c r="F76" s="41"/>
      <c r="G76" s="41" t="s">
        <v>84</v>
      </c>
      <c r="H76" s="48"/>
      <c r="K76" s="16"/>
      <c r="L76" s="16"/>
      <c r="M76" s="16"/>
      <c r="N76" s="16"/>
      <c r="O76" s="16"/>
    </row>
    <row r="77" spans="3:15" ht="12.75">
      <c r="C77" s="40"/>
      <c r="D77" s="23"/>
      <c r="E77" s="16"/>
      <c r="F77" s="41"/>
      <c r="G77" s="41"/>
      <c r="H77" s="16"/>
      <c r="K77" s="16"/>
      <c r="L77" s="16"/>
      <c r="M77" s="16"/>
      <c r="N77" s="16"/>
      <c r="O77" s="16"/>
    </row>
    <row r="78" spans="3:8" ht="12.75">
      <c r="C78" s="36">
        <v>5</v>
      </c>
      <c r="D78" s="37" t="s">
        <v>97</v>
      </c>
      <c r="E78" s="37"/>
      <c r="F78" s="37"/>
      <c r="G78" s="37" t="s">
        <v>84</v>
      </c>
      <c r="H78" s="37"/>
    </row>
    <row r="79" spans="3:8" ht="12.75">
      <c r="C79" s="36"/>
      <c r="D79" s="37" t="s">
        <v>98</v>
      </c>
      <c r="E79" s="37"/>
      <c r="F79" s="37"/>
      <c r="G79" s="37" t="s">
        <v>84</v>
      </c>
      <c r="H79" s="37"/>
    </row>
    <row r="80" spans="3:8" ht="12.75">
      <c r="C80" s="36"/>
      <c r="D80" s="37" t="s">
        <v>99</v>
      </c>
      <c r="E80" s="37"/>
      <c r="F80" s="37"/>
      <c r="G80" s="37"/>
      <c r="H80" s="37">
        <v>8922.49</v>
      </c>
    </row>
    <row r="81" spans="3:8" ht="12.75">
      <c r="C81" s="36">
        <v>6</v>
      </c>
      <c r="D81" s="37" t="s">
        <v>100</v>
      </c>
      <c r="E81" s="37"/>
      <c r="F81" s="37"/>
      <c r="G81" s="37" t="s">
        <v>84</v>
      </c>
      <c r="H81" s="37"/>
    </row>
    <row r="82" spans="3:8" ht="12.75">
      <c r="C82" s="36">
        <v>7</v>
      </c>
      <c r="D82" s="37" t="s">
        <v>101</v>
      </c>
      <c r="E82" s="37"/>
      <c r="F82" s="37"/>
      <c r="G82" s="37" t="s">
        <v>84</v>
      </c>
      <c r="H82" s="37">
        <v>3981.09</v>
      </c>
    </row>
    <row r="83" spans="3:8" ht="12.75">
      <c r="C83" s="36">
        <v>8</v>
      </c>
      <c r="D83" s="37" t="s">
        <v>85</v>
      </c>
      <c r="E83" s="37"/>
      <c r="F83" s="37"/>
      <c r="G83" s="37" t="s">
        <v>84</v>
      </c>
      <c r="H83" s="37"/>
    </row>
    <row r="84" spans="3:8" ht="12.75">
      <c r="C84" s="36">
        <v>9</v>
      </c>
      <c r="D84" s="37" t="s">
        <v>102</v>
      </c>
      <c r="E84" s="37"/>
      <c r="F84" s="37"/>
      <c r="G84" s="37" t="s">
        <v>84</v>
      </c>
      <c r="H84" s="37">
        <v>3021.02</v>
      </c>
    </row>
    <row r="85" spans="3:8" ht="12.75">
      <c r="C85" s="42">
        <v>10</v>
      </c>
      <c r="D85" s="43" t="s">
        <v>103</v>
      </c>
      <c r="E85" s="43"/>
      <c r="F85" s="43"/>
      <c r="G85" s="43" t="s">
        <v>84</v>
      </c>
      <c r="H85" s="43"/>
    </row>
    <row r="86" spans="3:8" ht="12.75">
      <c r="C86" s="37"/>
      <c r="D86" s="37"/>
      <c r="E86" s="37"/>
      <c r="F86" s="37"/>
      <c r="G86" s="37"/>
      <c r="H86" s="37"/>
    </row>
    <row r="87" ht="12.75">
      <c r="E87" t="s">
        <v>104</v>
      </c>
    </row>
    <row r="88" ht="12.75">
      <c r="E88" t="s">
        <v>105</v>
      </c>
    </row>
    <row r="89" spans="3:8" ht="12.75">
      <c r="C89" s="1" t="s">
        <v>193</v>
      </c>
      <c r="D89" s="1" t="s">
        <v>194</v>
      </c>
      <c r="E89" s="1" t="s">
        <v>195</v>
      </c>
      <c r="F89" s="1" t="s">
        <v>196</v>
      </c>
      <c r="G89" s="1"/>
      <c r="H89" s="1" t="s">
        <v>197</v>
      </c>
    </row>
    <row r="90" spans="3:8" ht="12.75">
      <c r="C90" s="1" t="s">
        <v>198</v>
      </c>
      <c r="D90" s="1"/>
      <c r="E90" s="1"/>
      <c r="F90" s="1">
        <v>472.56</v>
      </c>
      <c r="G90" s="1"/>
      <c r="H90" s="1">
        <v>827.49</v>
      </c>
    </row>
    <row r="91" spans="3:8" ht="12.75">
      <c r="C91" s="1" t="s">
        <v>213</v>
      </c>
      <c r="D91" s="1">
        <v>827.49</v>
      </c>
      <c r="E91" s="1">
        <v>1300.05</v>
      </c>
      <c r="F91" s="1">
        <v>679.84</v>
      </c>
      <c r="G91" s="1"/>
      <c r="H91" s="1">
        <v>1447.7</v>
      </c>
    </row>
    <row r="92" spans="3:8" ht="12.75">
      <c r="C92" s="1" t="s">
        <v>225</v>
      </c>
      <c r="D92" s="1">
        <v>1447.7</v>
      </c>
      <c r="E92" s="1">
        <v>1300.05</v>
      </c>
      <c r="F92" s="1">
        <v>933.03</v>
      </c>
      <c r="G92" s="1"/>
      <c r="H92" s="1">
        <v>1814.72</v>
      </c>
    </row>
    <row r="93" spans="3:8" ht="12.75">
      <c r="C93" s="1" t="s">
        <v>228</v>
      </c>
      <c r="D93" s="1">
        <v>1814.72</v>
      </c>
      <c r="E93" s="1">
        <v>1300.05</v>
      </c>
      <c r="F93" s="1">
        <v>1396.51</v>
      </c>
      <c r="G93" s="1"/>
      <c r="H93" s="1">
        <v>1718.26</v>
      </c>
    </row>
    <row r="94" spans="3:8" ht="12.75">
      <c r="C94" s="1" t="s">
        <v>229</v>
      </c>
      <c r="D94" s="1">
        <v>1718.26</v>
      </c>
      <c r="E94" s="1">
        <v>1300.05</v>
      </c>
      <c r="F94" s="1">
        <v>849.29</v>
      </c>
      <c r="G94" s="1"/>
      <c r="H94" s="1">
        <v>2169.03</v>
      </c>
    </row>
    <row r="95" spans="3:8" ht="12.75">
      <c r="C95" s="1" t="s">
        <v>242</v>
      </c>
      <c r="D95" s="1">
        <v>2169.03</v>
      </c>
      <c r="E95" s="1">
        <v>1300.05</v>
      </c>
      <c r="F95" s="1">
        <v>1499.5</v>
      </c>
      <c r="G95" s="1"/>
      <c r="H95" s="1">
        <v>1969.58</v>
      </c>
    </row>
    <row r="96" spans="3:8" ht="12.75">
      <c r="C96" s="1" t="s">
        <v>243</v>
      </c>
      <c r="D96" s="1">
        <v>1969.58</v>
      </c>
      <c r="E96" s="1">
        <v>1300.05</v>
      </c>
      <c r="F96" s="1">
        <v>873.96</v>
      </c>
      <c r="G96" s="1"/>
      <c r="H96" s="1">
        <v>2395.67</v>
      </c>
    </row>
    <row r="97" spans="3:8" ht="12.75">
      <c r="C97" s="1" t="s">
        <v>245</v>
      </c>
      <c r="D97" s="1">
        <v>23965.67</v>
      </c>
      <c r="E97" s="1">
        <v>1300.05</v>
      </c>
      <c r="F97" s="1">
        <v>1051.17</v>
      </c>
      <c r="G97" s="1"/>
      <c r="H97" s="1">
        <v>2644.55</v>
      </c>
    </row>
    <row r="98" spans="3:8" ht="12.75">
      <c r="C98" s="1" t="s">
        <v>248</v>
      </c>
      <c r="D98" s="1">
        <v>2644.56</v>
      </c>
      <c r="E98" s="1">
        <v>1303.95</v>
      </c>
      <c r="F98" s="1">
        <v>1166.63</v>
      </c>
      <c r="G98" s="1"/>
      <c r="H98" s="1">
        <v>2785.77</v>
      </c>
    </row>
    <row r="99" ht="12.75">
      <c r="F99">
        <f>SUM(F90:F98)</f>
        <v>8922.490000000002</v>
      </c>
    </row>
  </sheetData>
  <sheetProtection/>
  <mergeCells count="3">
    <mergeCell ref="D14:E14"/>
    <mergeCell ref="J14:N14"/>
    <mergeCell ref="K58:O58"/>
  </mergeCells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O100"/>
  <sheetViews>
    <sheetView zoomScale="110" zoomScaleNormal="110" zoomScalePageLayoutView="0" workbookViewId="0" topLeftCell="A5">
      <selection activeCell="H60" sqref="H60"/>
    </sheetView>
  </sheetViews>
  <sheetFormatPr defaultColWidth="9.140625" defaultRowHeight="12.75"/>
  <cols>
    <col min="3" max="3" width="12.57421875" style="0" customWidth="1"/>
    <col min="4" max="4" width="10.710937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250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22114.24</v>
      </c>
      <c r="D8" s="16">
        <v>3059.19</v>
      </c>
      <c r="E8" s="16">
        <v>1903.94</v>
      </c>
      <c r="F8" s="16"/>
      <c r="G8" s="16">
        <v>1903.94</v>
      </c>
      <c r="H8" s="16">
        <v>23269.49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29865.34</v>
      </c>
      <c r="D9" s="8">
        <v>7469.38</v>
      </c>
      <c r="E9" s="16">
        <v>4472.09</v>
      </c>
      <c r="F9" s="16"/>
      <c r="G9" s="16">
        <v>4472.09</v>
      </c>
      <c r="H9" s="16">
        <v>32862.63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10528.57</v>
      </c>
      <c r="E10" s="16"/>
      <c r="F10" s="16"/>
      <c r="G10" s="45">
        <f>SUM(G8:G9)</f>
        <v>6376.030000000001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/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SUM(I28:I39)</f>
        <v>7451.99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252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3:6" ht="12.75">
      <c r="C55" t="s">
        <v>249</v>
      </c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250</v>
      </c>
    </row>
    <row r="58" spans="3:15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  <c r="K58" s="141" t="s">
        <v>16</v>
      </c>
      <c r="L58" s="141"/>
      <c r="M58" s="141"/>
      <c r="N58" s="141"/>
      <c r="O58" s="140"/>
    </row>
    <row r="59" spans="3:15" ht="12.75">
      <c r="C59" s="34">
        <v>1</v>
      </c>
      <c r="D59" s="47" t="s">
        <v>83</v>
      </c>
      <c r="E59" s="35"/>
      <c r="F59" s="35"/>
      <c r="G59" s="35" t="s">
        <v>84</v>
      </c>
      <c r="H59" s="48">
        <v>10504.06</v>
      </c>
      <c r="K59" s="16" t="s">
        <v>21</v>
      </c>
      <c r="L59" s="16" t="s">
        <v>22</v>
      </c>
      <c r="M59" s="16" t="s">
        <v>67</v>
      </c>
      <c r="N59" s="16" t="s">
        <v>68</v>
      </c>
      <c r="O59" s="16" t="s">
        <v>23</v>
      </c>
    </row>
    <row r="60" spans="3:15" ht="12.75">
      <c r="C60" s="36"/>
      <c r="D60" s="37" t="s">
        <v>125</v>
      </c>
      <c r="E60" s="37"/>
      <c r="F60" s="37"/>
      <c r="G60" s="37"/>
      <c r="H60" s="37">
        <v>307</v>
      </c>
      <c r="K60" s="16"/>
      <c r="L60" s="16"/>
      <c r="M60" s="16"/>
      <c r="N60" s="16"/>
      <c r="O60" s="16"/>
    </row>
    <row r="61" spans="3:15" ht="12.75">
      <c r="C61" s="36"/>
      <c r="D61" s="37" t="s">
        <v>149</v>
      </c>
      <c r="E61" s="37"/>
      <c r="F61" s="37"/>
      <c r="G61" s="37"/>
      <c r="H61" s="37">
        <v>0</v>
      </c>
      <c r="K61" s="16"/>
      <c r="L61" s="16"/>
      <c r="M61" s="16"/>
      <c r="N61" s="16"/>
      <c r="O61" s="16"/>
    </row>
    <row r="62" spans="3:15" ht="12.75">
      <c r="C62" s="38">
        <v>2</v>
      </c>
      <c r="D62" s="46" t="s">
        <v>85</v>
      </c>
      <c r="E62" s="39"/>
      <c r="F62" s="39"/>
      <c r="G62" s="39" t="s">
        <v>84</v>
      </c>
      <c r="H62" s="49">
        <v>6376.03</v>
      </c>
      <c r="K62" s="17"/>
      <c r="L62" s="17"/>
      <c r="M62" s="16"/>
      <c r="N62" s="16" t="s">
        <v>26</v>
      </c>
      <c r="O62" s="16">
        <f>SUM(O60:O61)</f>
        <v>0</v>
      </c>
    </row>
    <row r="63" spans="3:15" ht="12.75">
      <c r="C63" s="36">
        <v>3</v>
      </c>
      <c r="D63" s="37" t="s">
        <v>26</v>
      </c>
      <c r="E63" s="37"/>
      <c r="F63" s="37"/>
      <c r="G63" s="37" t="s">
        <v>84</v>
      </c>
      <c r="H63" s="37"/>
      <c r="K63" s="17"/>
      <c r="L63" s="16"/>
      <c r="M63" s="16"/>
      <c r="N63" s="16"/>
      <c r="O63" s="16"/>
    </row>
    <row r="64" spans="3:15" ht="12.75">
      <c r="C64" s="40">
        <v>4</v>
      </c>
      <c r="D64" s="46" t="s">
        <v>87</v>
      </c>
      <c r="E64" s="41"/>
      <c r="F64" s="41"/>
      <c r="G64" s="41" t="s">
        <v>84</v>
      </c>
      <c r="H64" s="16">
        <v>7451.99</v>
      </c>
      <c r="K64" s="17"/>
      <c r="L64" s="17"/>
      <c r="M64" s="16"/>
      <c r="N64" s="16"/>
      <c r="O64" s="16"/>
    </row>
    <row r="65" spans="3:15" ht="12.75">
      <c r="C65" s="40"/>
      <c r="D65" s="46"/>
      <c r="E65" s="41"/>
      <c r="F65" s="41"/>
      <c r="G65" s="41"/>
      <c r="H65" s="49"/>
      <c r="K65" s="16"/>
      <c r="L65" s="16"/>
      <c r="M65" s="16"/>
      <c r="N65" s="16"/>
      <c r="O65" s="16"/>
    </row>
    <row r="66" spans="3:15" ht="12.75">
      <c r="C66" s="36">
        <v>1.68</v>
      </c>
      <c r="D66" s="37" t="s">
        <v>201</v>
      </c>
      <c r="E66" s="37" t="s">
        <v>202</v>
      </c>
      <c r="F66" s="37"/>
      <c r="G66" s="37" t="s">
        <v>84</v>
      </c>
      <c r="H66" s="16">
        <v>1871.35</v>
      </c>
      <c r="K66" s="17"/>
      <c r="L66" s="17"/>
      <c r="M66" s="16"/>
      <c r="N66" s="16"/>
      <c r="O66" s="16"/>
    </row>
    <row r="67" spans="3:15" ht="12.75">
      <c r="C67" s="36">
        <v>2.22</v>
      </c>
      <c r="D67" s="37" t="s">
        <v>203</v>
      </c>
      <c r="E67" s="37"/>
      <c r="F67" s="37"/>
      <c r="G67" s="37" t="s">
        <v>84</v>
      </c>
      <c r="H67" s="16">
        <v>2472.86</v>
      </c>
      <c r="K67" s="16"/>
      <c r="L67" s="16"/>
      <c r="M67" s="16"/>
      <c r="N67" s="16"/>
      <c r="O67" s="16"/>
    </row>
    <row r="68" spans="3:15" ht="12.75">
      <c r="C68" s="36"/>
      <c r="D68" s="37" t="s">
        <v>204</v>
      </c>
      <c r="E68" s="37"/>
      <c r="F68" s="37"/>
      <c r="G68" s="37" t="s">
        <v>84</v>
      </c>
      <c r="H68" s="16"/>
      <c r="K68" s="16"/>
      <c r="L68" s="16"/>
      <c r="M68" s="16"/>
      <c r="N68" s="16"/>
      <c r="O68" s="16"/>
    </row>
    <row r="69" spans="3:15" ht="12.75">
      <c r="C69" s="36">
        <v>0.69</v>
      </c>
      <c r="D69" s="37" t="s">
        <v>205</v>
      </c>
      <c r="E69" s="37"/>
      <c r="F69" s="37"/>
      <c r="G69" s="37" t="s">
        <v>84</v>
      </c>
      <c r="H69" s="16">
        <v>768.59</v>
      </c>
      <c r="K69" s="16"/>
      <c r="L69" s="16"/>
      <c r="M69" s="16"/>
      <c r="N69" s="16"/>
      <c r="O69" s="16"/>
    </row>
    <row r="70" spans="3:15" ht="12.75">
      <c r="C70" s="36"/>
      <c r="D70" s="37" t="s">
        <v>206</v>
      </c>
      <c r="E70" s="37"/>
      <c r="F70" s="37"/>
      <c r="G70" s="37"/>
      <c r="H70" s="37"/>
      <c r="K70" s="16"/>
      <c r="L70" s="16"/>
      <c r="M70" s="16"/>
      <c r="N70" s="16"/>
      <c r="O70" s="16"/>
    </row>
    <row r="71" spans="3:15" ht="12.75">
      <c r="C71" s="36">
        <v>1.14</v>
      </c>
      <c r="D71" s="37" t="s">
        <v>207</v>
      </c>
      <c r="E71" s="37"/>
      <c r="F71" s="37"/>
      <c r="G71" s="37"/>
      <c r="H71" s="16">
        <v>1269.85</v>
      </c>
      <c r="K71" s="16"/>
      <c r="L71" s="16"/>
      <c r="M71" s="16"/>
      <c r="N71" s="16"/>
      <c r="O71" s="16"/>
    </row>
    <row r="72" spans="3:15" ht="12.75">
      <c r="C72" s="36"/>
      <c r="D72" s="37" t="s">
        <v>208</v>
      </c>
      <c r="E72" s="37"/>
      <c r="F72" s="37" t="s">
        <v>209</v>
      </c>
      <c r="G72" s="37"/>
      <c r="H72" s="37"/>
      <c r="K72" s="16"/>
      <c r="L72" s="16"/>
      <c r="M72" s="16"/>
      <c r="N72" s="16"/>
      <c r="O72" s="16"/>
    </row>
    <row r="73" spans="3:15" ht="12.75">
      <c r="C73" s="36">
        <v>0.57</v>
      </c>
      <c r="D73" s="37" t="s">
        <v>205</v>
      </c>
      <c r="E73" s="37"/>
      <c r="F73" s="37"/>
      <c r="G73" s="37"/>
      <c r="H73" s="16">
        <v>634.92</v>
      </c>
      <c r="K73" s="16"/>
      <c r="L73" s="16"/>
      <c r="M73" s="16"/>
      <c r="N73" s="16"/>
      <c r="O73" s="16"/>
    </row>
    <row r="74" spans="3:15" ht="12.75">
      <c r="C74" s="36"/>
      <c r="D74" s="37" t="s">
        <v>210</v>
      </c>
      <c r="E74" s="37"/>
      <c r="F74" s="37"/>
      <c r="G74" s="37"/>
      <c r="H74" s="37"/>
      <c r="K74" s="16"/>
      <c r="L74" s="16"/>
      <c r="M74" s="16"/>
      <c r="N74" s="16"/>
      <c r="O74" s="16"/>
    </row>
    <row r="75" spans="3:15" ht="12.75">
      <c r="C75" s="36">
        <v>0.39</v>
      </c>
      <c r="D75" s="37" t="s">
        <v>211</v>
      </c>
      <c r="E75" s="37"/>
      <c r="F75" s="37"/>
      <c r="G75" s="37"/>
      <c r="H75" s="16">
        <v>434.42</v>
      </c>
      <c r="K75" s="16"/>
      <c r="L75" s="16"/>
      <c r="M75" s="16"/>
      <c r="N75" s="16"/>
      <c r="O75" s="16"/>
    </row>
    <row r="76" spans="3:15" ht="12.75">
      <c r="C76" s="40"/>
      <c r="D76" s="46" t="s">
        <v>95</v>
      </c>
      <c r="E76" s="41"/>
      <c r="F76" s="41"/>
      <c r="G76" s="41" t="s">
        <v>84</v>
      </c>
      <c r="H76" s="48"/>
      <c r="K76" s="16"/>
      <c r="L76" s="16"/>
      <c r="M76" s="16"/>
      <c r="N76" s="16"/>
      <c r="O76" s="16"/>
    </row>
    <row r="77" spans="3:15" ht="12.75">
      <c r="C77" s="40"/>
      <c r="D77" s="23"/>
      <c r="E77" s="16"/>
      <c r="F77" s="41"/>
      <c r="G77" s="41"/>
      <c r="H77" s="16"/>
      <c r="K77" s="16"/>
      <c r="L77" s="16"/>
      <c r="M77" s="16"/>
      <c r="N77" s="16"/>
      <c r="O77" s="16"/>
    </row>
    <row r="78" spans="3:8" ht="12.75">
      <c r="C78" s="36">
        <v>5</v>
      </c>
      <c r="D78" s="37" t="s">
        <v>97</v>
      </c>
      <c r="E78" s="37"/>
      <c r="F78" s="37"/>
      <c r="G78" s="37" t="s">
        <v>84</v>
      </c>
      <c r="H78" s="37"/>
    </row>
    <row r="79" spans="3:8" ht="12.75">
      <c r="C79" s="36"/>
      <c r="D79" s="37" t="s">
        <v>98</v>
      </c>
      <c r="E79" s="37"/>
      <c r="F79" s="37"/>
      <c r="G79" s="37" t="s">
        <v>84</v>
      </c>
      <c r="H79" s="37"/>
    </row>
    <row r="80" spans="3:8" ht="12.75">
      <c r="C80" s="36"/>
      <c r="D80" s="37" t="s">
        <v>99</v>
      </c>
      <c r="E80" s="37"/>
      <c r="F80" s="37"/>
      <c r="G80" s="37"/>
      <c r="H80" s="37">
        <v>9851.51</v>
      </c>
    </row>
    <row r="81" spans="3:8" ht="12.75">
      <c r="C81" s="36">
        <v>6</v>
      </c>
      <c r="D81" s="37" t="s">
        <v>100</v>
      </c>
      <c r="E81" s="37"/>
      <c r="F81" s="37"/>
      <c r="G81" s="37" t="s">
        <v>84</v>
      </c>
      <c r="H81" s="37"/>
    </row>
    <row r="82" spans="3:8" ht="12.75">
      <c r="C82" s="36">
        <v>7</v>
      </c>
      <c r="D82" s="37" t="s">
        <v>101</v>
      </c>
      <c r="E82" s="37"/>
      <c r="F82" s="37"/>
      <c r="G82" s="37" t="s">
        <v>84</v>
      </c>
      <c r="H82" s="37">
        <v>3021.02</v>
      </c>
    </row>
    <row r="83" spans="3:8" ht="12.75">
      <c r="C83" s="36">
        <v>8</v>
      </c>
      <c r="D83" s="37" t="s">
        <v>85</v>
      </c>
      <c r="E83" s="37"/>
      <c r="F83" s="37"/>
      <c r="G83" s="37" t="s">
        <v>84</v>
      </c>
      <c r="H83" s="37"/>
    </row>
    <row r="84" spans="3:8" ht="12.75">
      <c r="C84" s="36">
        <v>9</v>
      </c>
      <c r="D84" s="37" t="s">
        <v>102</v>
      </c>
      <c r="E84" s="37"/>
      <c r="F84" s="37"/>
      <c r="G84" s="37" t="s">
        <v>84</v>
      </c>
      <c r="H84" s="37">
        <v>4096.98</v>
      </c>
    </row>
    <row r="85" spans="3:8" ht="12.75">
      <c r="C85" s="42">
        <v>10</v>
      </c>
      <c r="D85" s="43" t="s">
        <v>103</v>
      </c>
      <c r="E85" s="43"/>
      <c r="F85" s="43"/>
      <c r="G85" s="43" t="s">
        <v>84</v>
      </c>
      <c r="H85" s="43"/>
    </row>
    <row r="86" spans="3:8" ht="12.75">
      <c r="C86" s="37"/>
      <c r="D86" s="37"/>
      <c r="E86" s="37"/>
      <c r="F86" s="37"/>
      <c r="G86" s="37"/>
      <c r="H86" s="37"/>
    </row>
    <row r="87" ht="12.75">
      <c r="E87" t="s">
        <v>104</v>
      </c>
    </row>
    <row r="88" ht="12.75">
      <c r="E88" t="s">
        <v>105</v>
      </c>
    </row>
    <row r="89" spans="3:8" ht="12.75">
      <c r="C89" s="1" t="s">
        <v>193</v>
      </c>
      <c r="D89" s="1" t="s">
        <v>194</v>
      </c>
      <c r="E89" s="1" t="s">
        <v>195</v>
      </c>
      <c r="F89" s="1" t="s">
        <v>196</v>
      </c>
      <c r="G89" s="1"/>
      <c r="H89" s="1" t="s">
        <v>197</v>
      </c>
    </row>
    <row r="90" spans="3:8" ht="12.75">
      <c r="C90" s="1" t="s">
        <v>198</v>
      </c>
      <c r="D90" s="1"/>
      <c r="E90" s="1"/>
      <c r="F90" s="1">
        <v>472.56</v>
      </c>
      <c r="G90" s="1"/>
      <c r="H90" s="1">
        <v>827.49</v>
      </c>
    </row>
    <row r="91" spans="3:8" ht="12.75">
      <c r="C91" s="1" t="s">
        <v>213</v>
      </c>
      <c r="D91" s="1">
        <v>827.49</v>
      </c>
      <c r="E91" s="1">
        <v>1300.05</v>
      </c>
      <c r="F91" s="1">
        <v>679.84</v>
      </c>
      <c r="G91" s="1"/>
      <c r="H91" s="1">
        <v>1447.7</v>
      </c>
    </row>
    <row r="92" spans="3:8" ht="12.75">
      <c r="C92" s="1" t="s">
        <v>225</v>
      </c>
      <c r="D92" s="1">
        <v>1447.7</v>
      </c>
      <c r="E92" s="1">
        <v>1300.05</v>
      </c>
      <c r="F92" s="1">
        <v>933.03</v>
      </c>
      <c r="G92" s="1"/>
      <c r="H92" s="1">
        <v>1814.72</v>
      </c>
    </row>
    <row r="93" spans="3:8" ht="12.75">
      <c r="C93" s="1" t="s">
        <v>228</v>
      </c>
      <c r="D93" s="1">
        <v>1814.72</v>
      </c>
      <c r="E93" s="1">
        <v>1300.05</v>
      </c>
      <c r="F93" s="1">
        <v>1396.51</v>
      </c>
      <c r="G93" s="1"/>
      <c r="H93" s="1">
        <v>1718.26</v>
      </c>
    </row>
    <row r="94" spans="3:8" ht="12.75">
      <c r="C94" s="1" t="s">
        <v>229</v>
      </c>
      <c r="D94" s="1">
        <v>1718.26</v>
      </c>
      <c r="E94" s="1">
        <v>1300.05</v>
      </c>
      <c r="F94" s="1">
        <v>849.29</v>
      </c>
      <c r="G94" s="1"/>
      <c r="H94" s="1">
        <v>2169.03</v>
      </c>
    </row>
    <row r="95" spans="3:8" ht="12.75">
      <c r="C95" s="1" t="s">
        <v>242</v>
      </c>
      <c r="D95" s="1">
        <v>2169.03</v>
      </c>
      <c r="E95" s="1">
        <v>1300.05</v>
      </c>
      <c r="F95" s="1">
        <v>1499.5</v>
      </c>
      <c r="G95" s="1"/>
      <c r="H95" s="1">
        <v>1969.58</v>
      </c>
    </row>
    <row r="96" spans="3:8" ht="12.75">
      <c r="C96" s="1" t="s">
        <v>243</v>
      </c>
      <c r="D96" s="1">
        <v>1969.58</v>
      </c>
      <c r="E96" s="1">
        <v>1300.05</v>
      </c>
      <c r="F96" s="1">
        <v>873.96</v>
      </c>
      <c r="G96" s="1"/>
      <c r="H96" s="1">
        <v>2395.67</v>
      </c>
    </row>
    <row r="97" spans="3:8" ht="12.75">
      <c r="C97" s="1" t="s">
        <v>245</v>
      </c>
      <c r="D97" s="1">
        <v>23965.67</v>
      </c>
      <c r="E97" s="1">
        <v>1300.05</v>
      </c>
      <c r="F97" s="1">
        <v>1051.17</v>
      </c>
      <c r="G97" s="1"/>
      <c r="H97" s="1">
        <v>2644.55</v>
      </c>
    </row>
    <row r="98" spans="3:8" ht="12.75">
      <c r="C98" s="1" t="s">
        <v>248</v>
      </c>
      <c r="D98" s="1">
        <v>2644.56</v>
      </c>
      <c r="E98" s="1">
        <v>1303.95</v>
      </c>
      <c r="F98" s="1">
        <v>1166.63</v>
      </c>
      <c r="G98" s="1"/>
      <c r="H98" s="1">
        <v>2785.77</v>
      </c>
    </row>
    <row r="99" spans="3:8" ht="12.75">
      <c r="C99" s="1" t="s">
        <v>251</v>
      </c>
      <c r="D99" s="1">
        <v>2785.77</v>
      </c>
      <c r="E99" s="1">
        <v>1303.95</v>
      </c>
      <c r="F99" s="1">
        <v>929.02</v>
      </c>
      <c r="G99" s="1"/>
      <c r="H99" s="1">
        <v>3160.7</v>
      </c>
    </row>
    <row r="100" ht="12.75">
      <c r="F100">
        <f>SUM(F90:F99)</f>
        <v>9851.510000000002</v>
      </c>
    </row>
  </sheetData>
  <sheetProtection/>
  <mergeCells count="3">
    <mergeCell ref="D14:E14"/>
    <mergeCell ref="J14:N14"/>
    <mergeCell ref="K58:O58"/>
  </mergeCells>
  <printOptions/>
  <pageMargins left="1.68" right="0.7086614173228347" top="1.37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IV101"/>
  <sheetViews>
    <sheetView zoomScale="110" zoomScaleNormal="110" zoomScalePageLayoutView="0" workbookViewId="0" topLeftCell="B4">
      <selection activeCell="H59" sqref="H59"/>
    </sheetView>
  </sheetViews>
  <sheetFormatPr defaultColWidth="9.140625" defaultRowHeight="12.75"/>
  <cols>
    <col min="3" max="3" width="12.57421875" style="0" customWidth="1"/>
    <col min="4" max="4" width="12.0039062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15" t="s">
        <v>253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23269.49</v>
      </c>
      <c r="D8" s="16">
        <v>3059.19</v>
      </c>
      <c r="E8" s="16">
        <v>1930.36</v>
      </c>
      <c r="F8" s="16"/>
      <c r="G8" s="16">
        <v>1930.36</v>
      </c>
      <c r="H8" s="16">
        <v>24398.32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32862.63</v>
      </c>
      <c r="D9" s="8">
        <v>7469.39</v>
      </c>
      <c r="E9" s="16">
        <v>4571.4</v>
      </c>
      <c r="F9" s="16"/>
      <c r="G9" s="16">
        <v>4571.4</v>
      </c>
      <c r="H9" s="16">
        <v>35760.62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10528.58</v>
      </c>
      <c r="E10" s="16"/>
      <c r="F10" s="16"/>
      <c r="G10" s="45">
        <f>SUM(G8:G9)</f>
        <v>6501.759999999999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23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 t="s">
        <v>169</v>
      </c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/>
      <c r="D18" s="37" t="s">
        <v>139</v>
      </c>
      <c r="E18" s="16"/>
      <c r="F18" s="17"/>
      <c r="G18" s="16"/>
      <c r="H18" s="17"/>
      <c r="I18" s="17"/>
      <c r="J18" s="17"/>
      <c r="K18" s="17"/>
      <c r="L18" s="16"/>
      <c r="M18" s="16" t="s">
        <v>26</v>
      </c>
      <c r="N18" s="16">
        <f>SUM(N16:N17)</f>
        <v>0</v>
      </c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 t="s">
        <v>169</v>
      </c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37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f>SUM(I16:I24)</f>
        <v>0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1113.9</v>
      </c>
      <c r="G28" s="17" t="s">
        <v>214</v>
      </c>
      <c r="H28" s="16"/>
      <c r="I28" s="16">
        <v>1871.35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32">
        <v>1113.9</v>
      </c>
      <c r="G29" s="16" t="s">
        <v>215</v>
      </c>
      <c r="H29" s="16"/>
      <c r="I29" s="16">
        <v>2472.86</v>
      </c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32">
        <v>1113.9</v>
      </c>
      <c r="G30" s="17" t="s">
        <v>216</v>
      </c>
      <c r="H30" s="16"/>
      <c r="I30" s="16">
        <v>768.59</v>
      </c>
      <c r="J30" s="16"/>
      <c r="K30" s="16"/>
      <c r="L30" s="16"/>
      <c r="M30" s="16"/>
      <c r="N30" s="16"/>
    </row>
    <row r="31" spans="2:14" ht="12.75">
      <c r="B31" s="14"/>
      <c r="C31" s="16"/>
      <c r="D31" s="16"/>
      <c r="E31" s="16"/>
      <c r="F31" s="32">
        <v>1113.9</v>
      </c>
      <c r="G31" s="17" t="s">
        <v>217</v>
      </c>
      <c r="H31" s="16"/>
      <c r="I31" s="16">
        <v>1269.85</v>
      </c>
      <c r="J31" s="16"/>
      <c r="K31" s="16"/>
      <c r="L31" s="16"/>
      <c r="M31" s="16"/>
      <c r="N31" s="16"/>
    </row>
    <row r="32" spans="2:14" ht="12.75">
      <c r="B32" s="14"/>
      <c r="C32" s="16"/>
      <c r="D32" s="16" t="s">
        <v>31</v>
      </c>
      <c r="E32" s="16"/>
      <c r="F32" s="16"/>
      <c r="G32" s="16" t="s">
        <v>32</v>
      </c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/>
      <c r="E33" s="16"/>
      <c r="F33" s="16"/>
      <c r="G33" s="17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33</v>
      </c>
      <c r="E34" s="16"/>
      <c r="F34" s="32">
        <v>1113.9</v>
      </c>
      <c r="G34" s="16" t="s">
        <v>218</v>
      </c>
      <c r="H34" s="16"/>
      <c r="I34" s="16">
        <v>634.92</v>
      </c>
      <c r="J34" s="16"/>
      <c r="K34" s="16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6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/>
      <c r="E36" s="16"/>
      <c r="F36" s="16"/>
      <c r="G36" s="17"/>
      <c r="H36" s="16"/>
      <c r="I36" s="16"/>
      <c r="J36" s="17"/>
      <c r="K36" s="17"/>
      <c r="L36" s="16"/>
      <c r="M36" s="16"/>
      <c r="N36" s="16"/>
    </row>
    <row r="37" spans="2:14" ht="12.75">
      <c r="B37" s="14"/>
      <c r="C37" s="16"/>
      <c r="D37" s="16" t="s">
        <v>73</v>
      </c>
      <c r="E37" s="16"/>
      <c r="F37" s="32">
        <v>1113.9</v>
      </c>
      <c r="G37" s="16" t="s">
        <v>219</v>
      </c>
      <c r="H37" s="16"/>
      <c r="I37" s="16">
        <v>434.42</v>
      </c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0.5" customHeight="1">
      <c r="B39" s="1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2:14" ht="10.5" customHeight="1">
      <c r="B40" s="14"/>
      <c r="C40" s="18"/>
      <c r="D40" s="16"/>
      <c r="E40" s="16"/>
      <c r="F40" s="16"/>
      <c r="G40" s="16" t="s">
        <v>26</v>
      </c>
      <c r="H40" s="16"/>
      <c r="I40" s="16">
        <f>SUM(I28:I39)</f>
        <v>7451.99</v>
      </c>
      <c r="J40" s="16"/>
      <c r="K40" s="16"/>
      <c r="L40" s="16"/>
      <c r="M40" s="16"/>
      <c r="N40" s="16"/>
    </row>
    <row r="41" spans="2:14" ht="12.75">
      <c r="B41" s="14"/>
      <c r="C41" s="1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8"/>
      <c r="J43" s="18"/>
      <c r="K43" s="18"/>
      <c r="L43" s="18"/>
      <c r="M43" s="18"/>
      <c r="N43" s="18"/>
    </row>
    <row r="44" spans="2:14" ht="12.7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ht="12.75">
      <c r="B45" s="14"/>
      <c r="C45" s="14"/>
      <c r="D45" s="14"/>
      <c r="E45" s="14" t="s">
        <v>76</v>
      </c>
      <c r="F45" s="14" t="s">
        <v>36</v>
      </c>
      <c r="G45" s="14"/>
      <c r="H45" s="14"/>
      <c r="I45" s="14"/>
      <c r="J45" s="14"/>
      <c r="K45" s="14"/>
      <c r="L45" s="14"/>
      <c r="M45" s="14"/>
      <c r="N45" s="14"/>
    </row>
    <row r="46" spans="2:14" ht="12.75">
      <c r="B46" s="14"/>
      <c r="D46" s="14"/>
      <c r="E46" s="14" t="s">
        <v>37</v>
      </c>
      <c r="F46" s="14"/>
      <c r="G46" s="16"/>
      <c r="H46" s="14"/>
      <c r="I46" s="14">
        <v>13.5</v>
      </c>
      <c r="J46" s="14" t="s">
        <v>126</v>
      </c>
      <c r="K46" s="14"/>
      <c r="L46" s="14"/>
      <c r="M46" s="14"/>
      <c r="N46" s="14"/>
    </row>
    <row r="47" spans="2:14" ht="12.75">
      <c r="B47" s="14"/>
      <c r="D47" s="14"/>
      <c r="E47" s="14"/>
      <c r="F47" s="14"/>
      <c r="G47" s="18"/>
      <c r="H47" s="14"/>
      <c r="I47" s="14"/>
      <c r="J47" s="14" t="s">
        <v>130</v>
      </c>
      <c r="K47" s="14"/>
      <c r="L47" s="14"/>
      <c r="M47" s="14"/>
      <c r="N47" s="14"/>
    </row>
    <row r="48" spans="9:14" ht="12.75">
      <c r="I48" s="14">
        <v>13.5</v>
      </c>
      <c r="J48" s="14" t="s">
        <v>252</v>
      </c>
      <c r="K48" s="14"/>
      <c r="L48" s="14"/>
      <c r="M48" s="14"/>
      <c r="N48" s="14"/>
    </row>
    <row r="49" spans="9:14" ht="12.75">
      <c r="I49" s="14"/>
      <c r="J49" s="14"/>
      <c r="K49" s="14"/>
      <c r="L49" s="14"/>
      <c r="M49" s="14"/>
      <c r="N49" s="14"/>
    </row>
    <row r="51" spans="10:11" ht="12.75">
      <c r="J51">
        <v>1620</v>
      </c>
      <c r="K51">
        <v>9.201</v>
      </c>
    </row>
    <row r="55" spans="3:6" ht="12.75">
      <c r="C55" t="s">
        <v>249</v>
      </c>
      <c r="D55" t="s">
        <v>77</v>
      </c>
      <c r="F55" t="s">
        <v>220</v>
      </c>
    </row>
    <row r="56" spans="3:6" ht="12.75">
      <c r="C56">
        <v>1113.9</v>
      </c>
      <c r="E56" t="s">
        <v>221</v>
      </c>
      <c r="F56" t="s">
        <v>108</v>
      </c>
    </row>
    <row r="57" ht="12.75">
      <c r="F57" t="s">
        <v>253</v>
      </c>
    </row>
    <row r="58" spans="3:15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  <c r="K58" s="141" t="s">
        <v>16</v>
      </c>
      <c r="L58" s="141"/>
      <c r="M58" s="141"/>
      <c r="N58" s="141"/>
      <c r="O58" s="140"/>
    </row>
    <row r="59" spans="3:15" ht="12.75">
      <c r="C59" s="34">
        <v>1</v>
      </c>
      <c r="D59" s="47" t="s">
        <v>83</v>
      </c>
      <c r="E59" s="35"/>
      <c r="F59" s="35"/>
      <c r="G59" s="35" t="s">
        <v>84</v>
      </c>
      <c r="H59" s="48">
        <v>10528.28</v>
      </c>
      <c r="K59" s="16" t="s">
        <v>21</v>
      </c>
      <c r="L59" s="16" t="s">
        <v>22</v>
      </c>
      <c r="M59" s="16" t="s">
        <v>67</v>
      </c>
      <c r="N59" s="16" t="s">
        <v>68</v>
      </c>
      <c r="O59" s="16" t="s">
        <v>23</v>
      </c>
    </row>
    <row r="60" spans="3:15" ht="12.75">
      <c r="C60" s="36"/>
      <c r="D60" s="37" t="s">
        <v>125</v>
      </c>
      <c r="E60" s="37"/>
      <c r="F60" s="37"/>
      <c r="G60" s="37"/>
      <c r="H60" s="37"/>
      <c r="K60" s="16"/>
      <c r="L60" s="16"/>
      <c r="M60" s="16"/>
      <c r="N60" s="16"/>
      <c r="O60" s="16"/>
    </row>
    <row r="61" spans="3:15" ht="12.75">
      <c r="C61" s="36"/>
      <c r="D61" s="37" t="s">
        <v>149</v>
      </c>
      <c r="E61" s="37"/>
      <c r="F61" s="37"/>
      <c r="G61" s="37"/>
      <c r="H61" s="37">
        <v>0</v>
      </c>
      <c r="K61" s="16"/>
      <c r="L61" s="16"/>
      <c r="M61" s="16"/>
      <c r="N61" s="16"/>
      <c r="O61" s="16"/>
    </row>
    <row r="62" spans="3:15" ht="12.75">
      <c r="C62" s="38">
        <v>2</v>
      </c>
      <c r="D62" s="46" t="s">
        <v>85</v>
      </c>
      <c r="E62" s="39"/>
      <c r="F62" s="39"/>
      <c r="G62" s="39" t="s">
        <v>84</v>
      </c>
      <c r="H62" s="49">
        <v>6501.86</v>
      </c>
      <c r="K62" s="17"/>
      <c r="L62" s="17"/>
      <c r="M62" s="16"/>
      <c r="N62" s="16" t="s">
        <v>26</v>
      </c>
      <c r="O62" s="16">
        <f>SUM(O60:O61)</f>
        <v>0</v>
      </c>
    </row>
    <row r="63" spans="3:15" ht="12.75">
      <c r="C63" s="36">
        <v>3</v>
      </c>
      <c r="D63" s="37" t="s">
        <v>26</v>
      </c>
      <c r="E63" s="37"/>
      <c r="F63" s="37"/>
      <c r="G63" s="37" t="s">
        <v>84</v>
      </c>
      <c r="H63" s="37"/>
      <c r="K63" s="17"/>
      <c r="L63" s="16"/>
      <c r="M63" s="16"/>
      <c r="N63" s="16"/>
      <c r="O63" s="16"/>
    </row>
    <row r="64" spans="3:15" ht="12.75">
      <c r="C64" s="40">
        <v>4</v>
      </c>
      <c r="D64" s="46" t="s">
        <v>87</v>
      </c>
      <c r="E64" s="41"/>
      <c r="F64" s="41"/>
      <c r="G64" s="41" t="s">
        <v>84</v>
      </c>
      <c r="H64" s="16">
        <v>7451.99</v>
      </c>
      <c r="K64" s="17"/>
      <c r="L64" s="17"/>
      <c r="M64" s="16"/>
      <c r="N64" s="16"/>
      <c r="O64" s="16"/>
    </row>
    <row r="65" spans="3:15" ht="12.75">
      <c r="C65" s="40"/>
      <c r="D65" s="46"/>
      <c r="E65" s="41"/>
      <c r="F65" s="41"/>
      <c r="G65" s="41"/>
      <c r="H65" s="49"/>
      <c r="K65" s="16"/>
      <c r="L65" s="16"/>
      <c r="M65" s="16"/>
      <c r="N65" s="16"/>
      <c r="O65" s="16"/>
    </row>
    <row r="66" spans="3:15" ht="12.75">
      <c r="C66" s="36">
        <v>1.68</v>
      </c>
      <c r="D66" s="37" t="s">
        <v>201</v>
      </c>
      <c r="E66" s="37" t="s">
        <v>202</v>
      </c>
      <c r="F66" s="37"/>
      <c r="G66" s="37" t="s">
        <v>84</v>
      </c>
      <c r="H66" s="16">
        <v>1871.35</v>
      </c>
      <c r="K66" s="17"/>
      <c r="L66" s="17"/>
      <c r="M66" s="16"/>
      <c r="N66" s="16"/>
      <c r="O66" s="16"/>
    </row>
    <row r="67" spans="3:15" ht="12.75">
      <c r="C67" s="36">
        <v>2.22</v>
      </c>
      <c r="D67" s="37" t="s">
        <v>203</v>
      </c>
      <c r="E67" s="37"/>
      <c r="F67" s="37"/>
      <c r="G67" s="37" t="s">
        <v>84</v>
      </c>
      <c r="H67" s="16">
        <v>2472.86</v>
      </c>
      <c r="K67" s="16"/>
      <c r="L67" s="16"/>
      <c r="M67" s="16"/>
      <c r="N67" s="16"/>
      <c r="O67" s="16"/>
    </row>
    <row r="68" spans="3:15" ht="12.75">
      <c r="C68" s="36"/>
      <c r="D68" s="37" t="s">
        <v>204</v>
      </c>
      <c r="E68" s="37"/>
      <c r="F68" s="37"/>
      <c r="G68" s="37" t="s">
        <v>84</v>
      </c>
      <c r="H68" s="16"/>
      <c r="K68" s="16"/>
      <c r="L68" s="16"/>
      <c r="M68" s="16"/>
      <c r="N68" s="16"/>
      <c r="O68" s="16"/>
    </row>
    <row r="69" spans="3:15" ht="12.75">
      <c r="C69" s="36">
        <v>0.69</v>
      </c>
      <c r="D69" s="37" t="s">
        <v>205</v>
      </c>
      <c r="E69" s="37"/>
      <c r="F69" s="37"/>
      <c r="G69" s="37" t="s">
        <v>84</v>
      </c>
      <c r="H69" s="16">
        <v>768.59</v>
      </c>
      <c r="K69" s="16"/>
      <c r="L69" s="16"/>
      <c r="M69" s="16"/>
      <c r="N69" s="16"/>
      <c r="O69" s="16"/>
    </row>
    <row r="70" spans="3:15" ht="12.75">
      <c r="C70" s="36"/>
      <c r="D70" s="37" t="s">
        <v>206</v>
      </c>
      <c r="E70" s="37"/>
      <c r="F70" s="37"/>
      <c r="G70" s="37"/>
      <c r="H70" s="37"/>
      <c r="K70" s="16"/>
      <c r="L70" s="16"/>
      <c r="M70" s="16"/>
      <c r="N70" s="16"/>
      <c r="O70" s="16"/>
    </row>
    <row r="71" spans="3:15" ht="12.75">
      <c r="C71" s="36">
        <v>1.14</v>
      </c>
      <c r="D71" s="37" t="s">
        <v>207</v>
      </c>
      <c r="E71" s="37"/>
      <c r="F71" s="37"/>
      <c r="G71" s="37"/>
      <c r="H71" s="16">
        <v>1269.85</v>
      </c>
      <c r="K71" s="16"/>
      <c r="L71" s="16"/>
      <c r="M71" s="16"/>
      <c r="N71" s="16"/>
      <c r="O71" s="16"/>
    </row>
    <row r="72" spans="3:15" ht="12.75">
      <c r="C72" s="36"/>
      <c r="D72" s="37" t="s">
        <v>208</v>
      </c>
      <c r="E72" s="37"/>
      <c r="F72" s="37" t="s">
        <v>209</v>
      </c>
      <c r="G72" s="37"/>
      <c r="H72" s="37"/>
      <c r="K72" s="16"/>
      <c r="L72" s="16"/>
      <c r="M72" s="16"/>
      <c r="N72" s="16"/>
      <c r="O72" s="16"/>
    </row>
    <row r="73" spans="3:15" ht="12.75">
      <c r="C73" s="36">
        <v>0.57</v>
      </c>
      <c r="D73" s="37" t="s">
        <v>205</v>
      </c>
      <c r="E73" s="37"/>
      <c r="F73" s="37"/>
      <c r="G73" s="37"/>
      <c r="H73" s="16">
        <v>634.92</v>
      </c>
      <c r="K73" s="16"/>
      <c r="L73" s="16"/>
      <c r="M73" s="16"/>
      <c r="N73" s="16"/>
      <c r="O73" s="16"/>
    </row>
    <row r="74" spans="3:15" ht="12.75">
      <c r="C74" s="36"/>
      <c r="D74" s="37" t="s">
        <v>210</v>
      </c>
      <c r="E74" s="37"/>
      <c r="F74" s="37"/>
      <c r="G74" s="37"/>
      <c r="H74" s="37"/>
      <c r="K74" s="16"/>
      <c r="L74" s="16"/>
      <c r="M74" s="16"/>
      <c r="N74" s="16"/>
      <c r="O74" s="16"/>
    </row>
    <row r="75" spans="3:15" ht="12.75">
      <c r="C75" s="36">
        <v>0.39</v>
      </c>
      <c r="D75" s="37" t="s">
        <v>211</v>
      </c>
      <c r="E75" s="37"/>
      <c r="F75" s="37"/>
      <c r="G75" s="37"/>
      <c r="H75" s="16">
        <v>434.42</v>
      </c>
      <c r="K75" s="16"/>
      <c r="L75" s="16"/>
      <c r="M75" s="16"/>
      <c r="N75" s="16"/>
      <c r="O75" s="16"/>
    </row>
    <row r="76" spans="3:15" ht="12.75">
      <c r="C76" s="40"/>
      <c r="D76" s="46" t="s">
        <v>95</v>
      </c>
      <c r="E76" s="41"/>
      <c r="F76" s="41"/>
      <c r="G76" s="41" t="s">
        <v>84</v>
      </c>
      <c r="H76" s="48"/>
      <c r="K76" s="16"/>
      <c r="L76" s="16"/>
      <c r="M76" s="16"/>
      <c r="N76" s="16"/>
      <c r="O76" s="16"/>
    </row>
    <row r="77" spans="3:15" ht="12.75">
      <c r="C77" s="40"/>
      <c r="D77" s="23"/>
      <c r="E77" s="16"/>
      <c r="F77" s="41"/>
      <c r="G77" s="41"/>
      <c r="H77" s="16"/>
      <c r="K77" s="16"/>
      <c r="L77" s="16"/>
      <c r="M77" s="16"/>
      <c r="N77" s="16"/>
      <c r="O77" s="16"/>
    </row>
    <row r="78" spans="3:8" ht="12.75">
      <c r="C78" s="36">
        <v>5</v>
      </c>
      <c r="D78" s="37" t="s">
        <v>97</v>
      </c>
      <c r="E78" s="37"/>
      <c r="F78" s="37"/>
      <c r="G78" s="37" t="s">
        <v>84</v>
      </c>
      <c r="H78" s="37"/>
    </row>
    <row r="79" spans="3:8" ht="12.75">
      <c r="C79" s="36"/>
      <c r="D79" s="37" t="s">
        <v>98</v>
      </c>
      <c r="E79" s="37"/>
      <c r="F79" s="37"/>
      <c r="G79" s="37" t="s">
        <v>84</v>
      </c>
      <c r="H79" s="37"/>
    </row>
    <row r="80" spans="3:8" ht="12.75">
      <c r="C80" s="36"/>
      <c r="D80" s="37" t="s">
        <v>99</v>
      </c>
      <c r="E80" s="37"/>
      <c r="F80" s="37"/>
      <c r="G80" s="37"/>
      <c r="H80" s="37">
        <v>5779.06</v>
      </c>
    </row>
    <row r="81" spans="3:8" ht="12.75">
      <c r="C81" s="36">
        <v>6</v>
      </c>
      <c r="D81" s="37" t="s">
        <v>100</v>
      </c>
      <c r="E81" s="37"/>
      <c r="F81" s="37"/>
      <c r="G81" s="37" t="s">
        <v>84</v>
      </c>
      <c r="H81" s="37"/>
    </row>
    <row r="82" spans="3:8" ht="12.75">
      <c r="C82" s="36">
        <v>7</v>
      </c>
      <c r="D82" s="37" t="s">
        <v>101</v>
      </c>
      <c r="E82" s="37"/>
      <c r="F82" s="37"/>
      <c r="G82" s="37" t="s">
        <v>84</v>
      </c>
      <c r="H82" s="37">
        <v>4096.98</v>
      </c>
    </row>
    <row r="83" spans="3:8" ht="12.75">
      <c r="C83" s="36">
        <v>8</v>
      </c>
      <c r="D83" s="37" t="s">
        <v>85</v>
      </c>
      <c r="E83" s="37"/>
      <c r="F83" s="37"/>
      <c r="G83" s="37" t="s">
        <v>84</v>
      </c>
      <c r="H83" s="37"/>
    </row>
    <row r="84" spans="3:8" ht="12.75">
      <c r="C84" s="36">
        <v>9</v>
      </c>
      <c r="D84" s="37" t="s">
        <v>102</v>
      </c>
      <c r="E84" s="37"/>
      <c r="F84" s="37"/>
      <c r="G84" s="37" t="s">
        <v>84</v>
      </c>
      <c r="H84" s="37">
        <v>0</v>
      </c>
    </row>
    <row r="85" spans="3:8" ht="12.75">
      <c r="C85" s="42">
        <v>10</v>
      </c>
      <c r="D85" s="43" t="s">
        <v>103</v>
      </c>
      <c r="E85" s="43"/>
      <c r="F85" s="43"/>
      <c r="G85" s="43" t="s">
        <v>84</v>
      </c>
      <c r="H85" s="43">
        <v>0</v>
      </c>
    </row>
    <row r="86" spans="3:8" ht="12.75">
      <c r="C86" s="37"/>
      <c r="D86" s="37"/>
      <c r="E86" s="37"/>
      <c r="F86" s="37"/>
      <c r="G86" s="37"/>
      <c r="H86" s="37"/>
    </row>
    <row r="87" ht="12.75">
      <c r="E87" t="s">
        <v>104</v>
      </c>
    </row>
    <row r="88" ht="12.75">
      <c r="E88" t="s">
        <v>105</v>
      </c>
    </row>
    <row r="89" spans="3:8" ht="12.75">
      <c r="C89" s="1" t="s">
        <v>193</v>
      </c>
      <c r="D89" s="1" t="s">
        <v>194</v>
      </c>
      <c r="E89" s="1" t="s">
        <v>195</v>
      </c>
      <c r="F89" s="1" t="s">
        <v>196</v>
      </c>
      <c r="G89" s="1"/>
      <c r="H89" s="1" t="s">
        <v>197</v>
      </c>
    </row>
    <row r="90" spans="3:8" ht="12.75">
      <c r="C90" s="1" t="s">
        <v>198</v>
      </c>
      <c r="D90" s="1"/>
      <c r="E90" s="1"/>
      <c r="F90" s="1">
        <v>472.56</v>
      </c>
      <c r="G90" s="1"/>
      <c r="H90" s="1">
        <v>827.49</v>
      </c>
    </row>
    <row r="91" spans="3:8" ht="12.75">
      <c r="C91" s="1" t="s">
        <v>213</v>
      </c>
      <c r="D91" s="1">
        <v>827.49</v>
      </c>
      <c r="E91" s="1">
        <v>1300.05</v>
      </c>
      <c r="F91" s="1">
        <v>679.84</v>
      </c>
      <c r="G91" s="1"/>
      <c r="H91" s="1">
        <v>1447.7</v>
      </c>
    </row>
    <row r="92" spans="3:8" ht="12.75">
      <c r="C92" s="1" t="s">
        <v>225</v>
      </c>
      <c r="D92" s="1">
        <v>1447.7</v>
      </c>
      <c r="E92" s="1">
        <v>1300.05</v>
      </c>
      <c r="F92" s="1">
        <v>933.03</v>
      </c>
      <c r="G92" s="1"/>
      <c r="H92" s="1">
        <v>1814.72</v>
      </c>
    </row>
    <row r="93" spans="3:8" ht="12.75">
      <c r="C93" s="1" t="s">
        <v>228</v>
      </c>
      <c r="D93" s="1">
        <v>1814.72</v>
      </c>
      <c r="E93" s="1">
        <v>1300.05</v>
      </c>
      <c r="F93" s="1">
        <v>1396.51</v>
      </c>
      <c r="G93" s="1"/>
      <c r="H93" s="1">
        <v>1718.26</v>
      </c>
    </row>
    <row r="94" spans="3:8" ht="12.75">
      <c r="C94" s="1" t="s">
        <v>229</v>
      </c>
      <c r="D94" s="1">
        <v>1718.26</v>
      </c>
      <c r="E94" s="1">
        <v>1300.05</v>
      </c>
      <c r="F94" s="1">
        <v>849.29</v>
      </c>
      <c r="G94" s="1"/>
      <c r="H94" s="1">
        <v>2169.03</v>
      </c>
    </row>
    <row r="95" spans="3:8" ht="12.75">
      <c r="C95" s="1" t="s">
        <v>242</v>
      </c>
      <c r="D95" s="1">
        <v>2169.03</v>
      </c>
      <c r="E95" s="1">
        <v>1300.05</v>
      </c>
      <c r="F95" s="1">
        <v>1499.5</v>
      </c>
      <c r="G95" s="1"/>
      <c r="H95" s="1">
        <v>1969.58</v>
      </c>
    </row>
    <row r="96" spans="3:8" ht="12.75">
      <c r="C96" s="1" t="s">
        <v>243</v>
      </c>
      <c r="D96" s="1">
        <v>1969.58</v>
      </c>
      <c r="E96" s="1">
        <v>1300.05</v>
      </c>
      <c r="F96" s="1">
        <v>873.96</v>
      </c>
      <c r="G96" s="1"/>
      <c r="H96" s="1">
        <v>2395.67</v>
      </c>
    </row>
    <row r="97" spans="3:8" ht="12.75">
      <c r="C97" s="1" t="s">
        <v>245</v>
      </c>
      <c r="D97" s="1">
        <v>23965.67</v>
      </c>
      <c r="E97" s="1">
        <v>1300.05</v>
      </c>
      <c r="F97" s="1">
        <v>1051.17</v>
      </c>
      <c r="G97" s="1"/>
      <c r="H97" s="1">
        <v>2644.55</v>
      </c>
    </row>
    <row r="98" spans="3:8" ht="12.75">
      <c r="C98" s="1" t="s">
        <v>248</v>
      </c>
      <c r="D98" s="1">
        <v>2644.56</v>
      </c>
      <c r="E98" s="1">
        <v>1303.95</v>
      </c>
      <c r="F98" s="1">
        <v>1166.63</v>
      </c>
      <c r="G98" s="1"/>
      <c r="H98" s="1">
        <v>2785.77</v>
      </c>
    </row>
    <row r="99" spans="3:11" ht="12.75">
      <c r="C99" s="1" t="s">
        <v>251</v>
      </c>
      <c r="D99" s="1">
        <v>2785.77</v>
      </c>
      <c r="E99" s="1">
        <v>1303.95</v>
      </c>
      <c r="F99" s="1">
        <v>929.02</v>
      </c>
      <c r="G99" s="1"/>
      <c r="H99" s="1">
        <v>3160.7</v>
      </c>
      <c r="K99">
        <v>5071.64</v>
      </c>
    </row>
    <row r="100" spans="3:256" ht="12.75">
      <c r="C100" s="1" t="s">
        <v>254</v>
      </c>
      <c r="D100" s="1">
        <v>3160.7</v>
      </c>
      <c r="E100" s="1">
        <v>1303.95</v>
      </c>
      <c r="F100" s="1">
        <v>974.66</v>
      </c>
      <c r="G100" s="1"/>
      <c r="H100" s="1">
        <v>3489.99</v>
      </c>
      <c r="IV100">
        <f>SUM(A100:IU100)</f>
        <v>8929.3</v>
      </c>
    </row>
    <row r="101" ht="12.75">
      <c r="F101">
        <f>SUM(F90:F100)</f>
        <v>10826.170000000002</v>
      </c>
    </row>
  </sheetData>
  <sheetProtection/>
  <mergeCells count="3">
    <mergeCell ref="D14:E14"/>
    <mergeCell ref="J14:N14"/>
    <mergeCell ref="K58:O58"/>
  </mergeCells>
  <printOptions/>
  <pageMargins left="2.37" right="0.16" top="1.62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O96"/>
  <sheetViews>
    <sheetView zoomScale="110" zoomScaleNormal="110" zoomScalePageLayoutView="0" workbookViewId="0" topLeftCell="A4">
      <selection activeCell="H74" sqref="H74"/>
    </sheetView>
  </sheetViews>
  <sheetFormatPr defaultColWidth="9.140625" defaultRowHeight="12.75"/>
  <cols>
    <col min="3" max="3" width="12.57421875" style="0" customWidth="1"/>
    <col min="4" max="4" width="12.0039062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53" t="s">
        <v>256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24398.32</v>
      </c>
      <c r="D8" s="16">
        <v>3059.19</v>
      </c>
      <c r="E8" s="16">
        <v>3025.82</v>
      </c>
      <c r="F8" s="16"/>
      <c r="G8" s="16">
        <v>3025.82</v>
      </c>
      <c r="H8" s="16">
        <v>24431.69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35760.62</v>
      </c>
      <c r="D9" s="8">
        <v>7469.38</v>
      </c>
      <c r="E9" s="16">
        <v>7066.01</v>
      </c>
      <c r="F9" s="16"/>
      <c r="G9" s="16">
        <v>7066.01</v>
      </c>
      <c r="H9" s="16">
        <v>36163.99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10528.57</v>
      </c>
      <c r="E10" s="16"/>
      <c r="F10" s="16"/>
      <c r="G10" s="45">
        <f>SUM(G8:G9)</f>
        <v>10091.83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17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16"/>
      <c r="D17" s="37" t="s">
        <v>139</v>
      </c>
      <c r="E17" s="16"/>
      <c r="F17" s="17"/>
      <c r="G17" s="16"/>
      <c r="H17" s="17"/>
      <c r="I17" s="17"/>
      <c r="J17" s="17"/>
      <c r="K17" s="17"/>
      <c r="L17" s="16"/>
      <c r="M17" s="16" t="s">
        <v>26</v>
      </c>
      <c r="N17" s="16">
        <f>SUM(N16:N16)</f>
        <v>0</v>
      </c>
    </row>
    <row r="18" spans="2:14" ht="12.75">
      <c r="B18" s="14"/>
      <c r="C18" s="24"/>
      <c r="D18" s="25"/>
      <c r="E18" s="26"/>
      <c r="F18" s="27"/>
      <c r="G18" s="16"/>
      <c r="H18" s="16"/>
      <c r="I18" s="16"/>
      <c r="J18" s="17"/>
      <c r="K18" s="16"/>
      <c r="L18" s="16"/>
      <c r="M18" s="16"/>
      <c r="N18" s="16"/>
    </row>
    <row r="19" spans="2:14" ht="12.75">
      <c r="B19" s="14"/>
      <c r="C19" s="28"/>
      <c r="D19" s="25"/>
      <c r="E19" s="26"/>
      <c r="F19" s="29" t="s">
        <v>169</v>
      </c>
      <c r="G19" s="16"/>
      <c r="H19" s="17"/>
      <c r="I19" s="16"/>
      <c r="J19" s="17"/>
      <c r="K19" s="17"/>
      <c r="L19" s="16"/>
      <c r="M19" s="16"/>
      <c r="N19" s="16"/>
    </row>
    <row r="20" spans="2:14" ht="12.75">
      <c r="B20" s="14"/>
      <c r="C20" s="16"/>
      <c r="D20" s="16"/>
      <c r="E20" s="16"/>
      <c r="F20" s="16"/>
      <c r="G20" s="16"/>
      <c r="H20" s="15" t="s">
        <v>69</v>
      </c>
      <c r="I20" s="16">
        <f>SUM(I16:I19)</f>
        <v>0</v>
      </c>
      <c r="J20" s="16"/>
      <c r="K20" s="16"/>
      <c r="L20" s="16"/>
      <c r="M20" s="16"/>
      <c r="N20" s="16"/>
    </row>
    <row r="21" spans="2:14" ht="12.75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2.75">
      <c r="B22" s="14"/>
      <c r="C22" s="16"/>
      <c r="D22" s="16" t="s">
        <v>70</v>
      </c>
      <c r="E22" s="16"/>
      <c r="F22" s="32">
        <v>1113.9</v>
      </c>
      <c r="G22" s="17" t="s">
        <v>214</v>
      </c>
      <c r="H22" s="16"/>
      <c r="I22" s="16">
        <v>1871.35</v>
      </c>
      <c r="J22" s="16"/>
      <c r="K22" s="16"/>
      <c r="L22" s="16"/>
      <c r="M22" s="16"/>
      <c r="N22" s="16"/>
    </row>
    <row r="23" spans="2:14" ht="12.75">
      <c r="B23" s="14"/>
      <c r="C23" s="16"/>
      <c r="D23" s="16"/>
      <c r="E23" s="16"/>
      <c r="F23" s="32">
        <v>1113.9</v>
      </c>
      <c r="G23" s="16" t="s">
        <v>215</v>
      </c>
      <c r="H23" s="16"/>
      <c r="I23" s="16">
        <v>2472.86</v>
      </c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32">
        <v>1113.9</v>
      </c>
      <c r="G24" s="17" t="s">
        <v>216</v>
      </c>
      <c r="H24" s="16"/>
      <c r="I24" s="16">
        <v>768.59</v>
      </c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32">
        <v>1113.9</v>
      </c>
      <c r="G25" s="17" t="s">
        <v>217</v>
      </c>
      <c r="H25" s="16"/>
      <c r="I25" s="16">
        <v>1269.85</v>
      </c>
      <c r="J25" s="16"/>
      <c r="K25" s="16"/>
      <c r="L25" s="16"/>
      <c r="M25" s="16"/>
      <c r="N25" s="16"/>
    </row>
    <row r="26" spans="2:14" ht="12.75">
      <c r="B26" s="14"/>
      <c r="C26" s="16"/>
      <c r="D26" s="16" t="s">
        <v>31</v>
      </c>
      <c r="E26" s="16"/>
      <c r="F26" s="16"/>
      <c r="G26" s="16" t="s">
        <v>32</v>
      </c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33</v>
      </c>
      <c r="E28" s="16"/>
      <c r="F28" s="32">
        <v>1113.9</v>
      </c>
      <c r="G28" s="16" t="s">
        <v>218</v>
      </c>
      <c r="H28" s="16"/>
      <c r="I28" s="16">
        <v>634.92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7"/>
      <c r="K29" s="17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/>
      <c r="H30" s="16"/>
      <c r="I30" s="16"/>
      <c r="J30" s="17"/>
      <c r="K30" s="17"/>
      <c r="L30" s="16"/>
      <c r="M30" s="16"/>
      <c r="N30" s="16"/>
    </row>
    <row r="31" spans="2:14" ht="12.75">
      <c r="B31" s="14"/>
      <c r="C31" s="16"/>
      <c r="D31" s="16" t="s">
        <v>73</v>
      </c>
      <c r="E31" s="16"/>
      <c r="F31" s="32">
        <v>1113.9</v>
      </c>
      <c r="G31" s="16" t="s">
        <v>219</v>
      </c>
      <c r="H31" s="16"/>
      <c r="I31" s="16">
        <v>434.42</v>
      </c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0.5" customHeight="1"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2:14" ht="10.5" customHeight="1">
      <c r="B34" s="14"/>
      <c r="C34" s="18"/>
      <c r="D34" s="16"/>
      <c r="E34" s="16"/>
      <c r="F34" s="16"/>
      <c r="G34" s="16" t="s">
        <v>26</v>
      </c>
      <c r="H34" s="16"/>
      <c r="I34" s="16">
        <f>SUM(I22:I33)</f>
        <v>7451.99</v>
      </c>
      <c r="J34" s="16"/>
      <c r="K34" s="16"/>
      <c r="L34" s="16"/>
      <c r="M34" s="16"/>
      <c r="N34" s="16"/>
    </row>
    <row r="35" spans="2:14" ht="12.75">
      <c r="B35" s="14"/>
      <c r="C35" s="1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ht="12.75">
      <c r="B36" s="14"/>
      <c r="C36" s="14"/>
      <c r="D36" s="14"/>
      <c r="E36" s="14"/>
      <c r="F36" s="14"/>
      <c r="G36" s="14"/>
      <c r="H36" s="14"/>
      <c r="I36" s="18"/>
      <c r="J36" s="18"/>
      <c r="K36" s="18"/>
      <c r="L36" s="18"/>
      <c r="M36" s="18"/>
      <c r="N36" s="18"/>
    </row>
    <row r="37" spans="2:14" ht="12.75">
      <c r="B37" s="14"/>
      <c r="C37" s="14"/>
      <c r="D37" s="14"/>
      <c r="E37" s="14"/>
      <c r="F37" s="14"/>
      <c r="G37" s="14"/>
      <c r="H37" s="14"/>
      <c r="I37" s="18"/>
      <c r="J37" s="18"/>
      <c r="K37" s="18"/>
      <c r="L37" s="18"/>
      <c r="M37" s="18"/>
      <c r="N37" s="18"/>
    </row>
    <row r="38" spans="2:14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2.75">
      <c r="B39" s="14"/>
      <c r="C39" s="14"/>
      <c r="D39" s="14"/>
      <c r="E39" s="14" t="s">
        <v>76</v>
      </c>
      <c r="F39" s="14" t="s">
        <v>36</v>
      </c>
      <c r="G39" s="14"/>
      <c r="H39" s="14"/>
      <c r="I39" s="14"/>
      <c r="J39" s="14"/>
      <c r="K39" s="14"/>
      <c r="L39" s="14"/>
      <c r="M39" s="14"/>
      <c r="N39" s="14"/>
    </row>
    <row r="40" spans="2:14" ht="12.75">
      <c r="B40" s="14"/>
      <c r="D40" s="14"/>
      <c r="E40" s="14" t="s">
        <v>37</v>
      </c>
      <c r="F40" s="14"/>
      <c r="G40" s="16"/>
      <c r="H40" s="14"/>
      <c r="I40" s="14">
        <v>13.5</v>
      </c>
      <c r="J40" s="14" t="s">
        <v>126</v>
      </c>
      <c r="K40" s="14"/>
      <c r="L40" s="14"/>
      <c r="M40" s="14"/>
      <c r="N40" s="14"/>
    </row>
    <row r="41" spans="2:14" ht="12.75">
      <c r="B41" s="14"/>
      <c r="D41" s="14"/>
      <c r="E41" s="14"/>
      <c r="F41" s="14"/>
      <c r="G41" s="18"/>
      <c r="H41" s="14"/>
      <c r="I41" s="14"/>
      <c r="J41" s="14" t="s">
        <v>130</v>
      </c>
      <c r="K41" s="14"/>
      <c r="L41" s="14"/>
      <c r="M41" s="14"/>
      <c r="N41" s="14"/>
    </row>
    <row r="42" spans="9:14" ht="12.75">
      <c r="I42" s="14">
        <v>13.5</v>
      </c>
      <c r="J42" s="14" t="s">
        <v>252</v>
      </c>
      <c r="K42" s="14"/>
      <c r="L42" s="14"/>
      <c r="M42" s="14"/>
      <c r="N42" s="14"/>
    </row>
    <row r="43" spans="9:14" ht="12.75">
      <c r="I43" s="14"/>
      <c r="J43" s="14"/>
      <c r="K43" s="14"/>
      <c r="L43" s="14"/>
      <c r="M43" s="14"/>
      <c r="N43" s="14"/>
    </row>
    <row r="45" spans="10:11" ht="12.75">
      <c r="J45">
        <v>1620</v>
      </c>
      <c r="K45">
        <v>9.201</v>
      </c>
    </row>
    <row r="49" spans="3:6" ht="12.75">
      <c r="C49" t="s">
        <v>249</v>
      </c>
      <c r="D49" t="s">
        <v>77</v>
      </c>
      <c r="F49" t="s">
        <v>220</v>
      </c>
    </row>
    <row r="50" spans="3:6" ht="12.75">
      <c r="C50">
        <v>1113.9</v>
      </c>
      <c r="E50" t="s">
        <v>221</v>
      </c>
      <c r="F50" t="s">
        <v>108</v>
      </c>
    </row>
    <row r="51" ht="12.75">
      <c r="F51" s="51" t="s">
        <v>256</v>
      </c>
    </row>
    <row r="52" spans="3:15" ht="12.75">
      <c r="C52" s="33" t="s">
        <v>79</v>
      </c>
      <c r="D52" s="33" t="s">
        <v>80</v>
      </c>
      <c r="E52" s="33"/>
      <c r="F52" s="33"/>
      <c r="G52" s="33" t="s">
        <v>81</v>
      </c>
      <c r="H52" s="33" t="s">
        <v>82</v>
      </c>
      <c r="K52" s="141" t="s">
        <v>16</v>
      </c>
      <c r="L52" s="141"/>
      <c r="M52" s="141"/>
      <c r="N52" s="141"/>
      <c r="O52" s="140"/>
    </row>
    <row r="53" spans="3:15" ht="12.75">
      <c r="C53" s="34">
        <v>1</v>
      </c>
      <c r="D53" s="47" t="s">
        <v>83</v>
      </c>
      <c r="E53" s="35"/>
      <c r="F53" s="35"/>
      <c r="G53" s="35" t="s">
        <v>84</v>
      </c>
      <c r="H53" s="48">
        <v>10528.27</v>
      </c>
      <c r="K53" s="16" t="s">
        <v>21</v>
      </c>
      <c r="L53" s="16" t="s">
        <v>22</v>
      </c>
      <c r="M53" s="16" t="s">
        <v>67</v>
      </c>
      <c r="N53" s="16" t="s">
        <v>68</v>
      </c>
      <c r="O53" s="16" t="s">
        <v>23</v>
      </c>
    </row>
    <row r="54" spans="3:15" ht="12.75">
      <c r="C54" s="36"/>
      <c r="D54" s="37" t="s">
        <v>125</v>
      </c>
      <c r="E54" s="37"/>
      <c r="F54" s="37"/>
      <c r="G54" s="37"/>
      <c r="H54" s="37">
        <v>793.2</v>
      </c>
      <c r="K54" s="16"/>
      <c r="L54" s="16"/>
      <c r="M54" s="16"/>
      <c r="N54" s="16"/>
      <c r="O54" s="16"/>
    </row>
    <row r="55" spans="3:15" ht="12.75">
      <c r="C55" s="36"/>
      <c r="D55" s="37" t="s">
        <v>149</v>
      </c>
      <c r="E55" s="37"/>
      <c r="F55" s="37"/>
      <c r="G55" s="37"/>
      <c r="H55" s="37">
        <v>0</v>
      </c>
      <c r="K55" s="16"/>
      <c r="L55" s="16"/>
      <c r="M55" s="16"/>
      <c r="N55" s="16"/>
      <c r="O55" s="16"/>
    </row>
    <row r="56" spans="3:15" ht="12.75">
      <c r="C56" s="38">
        <v>2</v>
      </c>
      <c r="D56" s="46" t="s">
        <v>85</v>
      </c>
      <c r="E56" s="39"/>
      <c r="F56" s="39"/>
      <c r="G56" s="39" t="s">
        <v>84</v>
      </c>
      <c r="H56" s="49">
        <v>10091.83</v>
      </c>
      <c r="K56" s="17"/>
      <c r="L56" s="17"/>
      <c r="M56" s="16"/>
      <c r="N56" s="16" t="s">
        <v>26</v>
      </c>
      <c r="O56" s="16">
        <f>SUM(O54:O55)</f>
        <v>0</v>
      </c>
    </row>
    <row r="57" spans="3:15" ht="12.75">
      <c r="C57" s="36">
        <v>3</v>
      </c>
      <c r="D57" s="37" t="s">
        <v>26</v>
      </c>
      <c r="E57" s="37"/>
      <c r="F57" s="37"/>
      <c r="G57" s="37" t="s">
        <v>84</v>
      </c>
      <c r="H57" s="37">
        <f>SUM(H54:H56)</f>
        <v>10885.03</v>
      </c>
      <c r="K57" s="17"/>
      <c r="L57" s="16"/>
      <c r="M57" s="16"/>
      <c r="N57" s="16"/>
      <c r="O57" s="16"/>
    </row>
    <row r="58" spans="3:15" ht="12.75">
      <c r="C58" s="40">
        <v>4</v>
      </c>
      <c r="D58" s="46" t="s">
        <v>87</v>
      </c>
      <c r="E58" s="41"/>
      <c r="F58" s="41"/>
      <c r="G58" s="41" t="s">
        <v>84</v>
      </c>
      <c r="H58" s="16">
        <v>7451.99</v>
      </c>
      <c r="K58" s="17"/>
      <c r="L58" s="17"/>
      <c r="M58" s="16"/>
      <c r="N58" s="16"/>
      <c r="O58" s="16"/>
    </row>
    <row r="59" spans="3:15" ht="12.75">
      <c r="C59" s="40"/>
      <c r="D59" s="46"/>
      <c r="E59" s="41"/>
      <c r="F59" s="41"/>
      <c r="G59" s="41"/>
      <c r="H59" s="49"/>
      <c r="K59" s="16"/>
      <c r="L59" s="16"/>
      <c r="M59" s="16"/>
      <c r="N59" s="16"/>
      <c r="O59" s="16"/>
    </row>
    <row r="60" spans="3:15" ht="12.75">
      <c r="C60" s="36">
        <v>1.68</v>
      </c>
      <c r="D60" s="37" t="s">
        <v>201</v>
      </c>
      <c r="E60" s="37" t="s">
        <v>202</v>
      </c>
      <c r="F60" s="37"/>
      <c r="G60" s="37" t="s">
        <v>84</v>
      </c>
      <c r="H60" s="16">
        <v>1871.35</v>
      </c>
      <c r="K60" s="17"/>
      <c r="L60" s="17"/>
      <c r="M60" s="16"/>
      <c r="N60" s="16"/>
      <c r="O60" s="16"/>
    </row>
    <row r="61" spans="3:15" ht="12.75">
      <c r="C61" s="36">
        <v>2.22</v>
      </c>
      <c r="D61" s="37" t="s">
        <v>203</v>
      </c>
      <c r="E61" s="37"/>
      <c r="F61" s="37"/>
      <c r="G61" s="37" t="s">
        <v>84</v>
      </c>
      <c r="H61" s="16">
        <v>2472.86</v>
      </c>
      <c r="K61" s="16"/>
      <c r="L61" s="16"/>
      <c r="M61" s="16"/>
      <c r="N61" s="16"/>
      <c r="O61" s="16"/>
    </row>
    <row r="62" spans="3:15" ht="12.75">
      <c r="C62" s="36"/>
      <c r="D62" s="37" t="s">
        <v>204</v>
      </c>
      <c r="E62" s="37"/>
      <c r="F62" s="37"/>
      <c r="G62" s="37" t="s">
        <v>84</v>
      </c>
      <c r="H62" s="16"/>
      <c r="K62" s="16"/>
      <c r="L62" s="16"/>
      <c r="M62" s="16"/>
      <c r="N62" s="16"/>
      <c r="O62" s="16"/>
    </row>
    <row r="63" spans="3:15" ht="12.75">
      <c r="C63" s="36">
        <v>0.69</v>
      </c>
      <c r="D63" s="37" t="s">
        <v>205</v>
      </c>
      <c r="E63" s="37"/>
      <c r="F63" s="37"/>
      <c r="G63" s="37" t="s">
        <v>84</v>
      </c>
      <c r="H63" s="16">
        <v>768.59</v>
      </c>
      <c r="K63" s="16"/>
      <c r="L63" s="16"/>
      <c r="M63" s="16"/>
      <c r="N63" s="16"/>
      <c r="O63" s="16"/>
    </row>
    <row r="64" spans="3:15" ht="12.75">
      <c r="C64" s="36"/>
      <c r="D64" s="37" t="s">
        <v>206</v>
      </c>
      <c r="E64" s="37"/>
      <c r="F64" s="37"/>
      <c r="G64" s="37"/>
      <c r="H64" s="37"/>
      <c r="K64" s="16"/>
      <c r="L64" s="16"/>
      <c r="M64" s="16"/>
      <c r="N64" s="16"/>
      <c r="O64" s="16"/>
    </row>
    <row r="65" spans="3:15" ht="12.75">
      <c r="C65" s="36">
        <v>1.14</v>
      </c>
      <c r="D65" s="37" t="s">
        <v>207</v>
      </c>
      <c r="E65" s="37"/>
      <c r="F65" s="37"/>
      <c r="G65" s="37"/>
      <c r="H65" s="16">
        <v>1269.85</v>
      </c>
      <c r="K65" s="16"/>
      <c r="L65" s="16"/>
      <c r="M65" s="16"/>
      <c r="N65" s="16"/>
      <c r="O65" s="16"/>
    </row>
    <row r="66" spans="3:15" ht="12.75">
      <c r="C66" s="36"/>
      <c r="D66" s="37" t="s">
        <v>208</v>
      </c>
      <c r="E66" s="37"/>
      <c r="F66" s="37" t="s">
        <v>209</v>
      </c>
      <c r="G66" s="37"/>
      <c r="H66" s="37"/>
      <c r="K66" s="16"/>
      <c r="L66" s="16"/>
      <c r="M66" s="16"/>
      <c r="N66" s="16"/>
      <c r="O66" s="16"/>
    </row>
    <row r="67" spans="3:15" ht="12.75">
      <c r="C67" s="36">
        <v>0.57</v>
      </c>
      <c r="D67" s="37" t="s">
        <v>205</v>
      </c>
      <c r="E67" s="37"/>
      <c r="F67" s="37"/>
      <c r="G67" s="37"/>
      <c r="H67" s="16">
        <v>634.92</v>
      </c>
      <c r="K67" s="16"/>
      <c r="L67" s="16"/>
      <c r="M67" s="16"/>
      <c r="N67" s="16"/>
      <c r="O67" s="16"/>
    </row>
    <row r="68" spans="3:15" ht="12.75">
      <c r="C68" s="36"/>
      <c r="D68" s="37" t="s">
        <v>210</v>
      </c>
      <c r="E68" s="37"/>
      <c r="F68" s="37"/>
      <c r="G68" s="37"/>
      <c r="H68" s="37"/>
      <c r="K68" s="16"/>
      <c r="L68" s="16"/>
      <c r="M68" s="16"/>
      <c r="N68" s="16"/>
      <c r="O68" s="16"/>
    </row>
    <row r="69" spans="3:15" ht="12.75">
      <c r="C69" s="36">
        <v>0.39</v>
      </c>
      <c r="D69" s="37" t="s">
        <v>211</v>
      </c>
      <c r="E69" s="37"/>
      <c r="F69" s="37"/>
      <c r="G69" s="37"/>
      <c r="H69" s="16">
        <v>434.42</v>
      </c>
      <c r="K69" s="16"/>
      <c r="L69" s="16"/>
      <c r="M69" s="16"/>
      <c r="N69" s="16"/>
      <c r="O69" s="16"/>
    </row>
    <row r="70" spans="3:15" ht="12.75">
      <c r="C70" s="40"/>
      <c r="D70" s="46" t="s">
        <v>95</v>
      </c>
      <c r="E70" s="41"/>
      <c r="F70" s="41"/>
      <c r="G70" s="41" t="s">
        <v>84</v>
      </c>
      <c r="H70" s="48"/>
      <c r="K70" s="16"/>
      <c r="L70" s="16"/>
      <c r="M70" s="16"/>
      <c r="N70" s="16"/>
      <c r="O70" s="16"/>
    </row>
    <row r="71" spans="3:15" ht="12.75">
      <c r="C71" s="40"/>
      <c r="D71" s="23"/>
      <c r="E71" s="16"/>
      <c r="F71" s="41"/>
      <c r="G71" s="41"/>
      <c r="H71" s="16"/>
      <c r="K71" s="16"/>
      <c r="L71" s="16"/>
      <c r="M71" s="16"/>
      <c r="N71" s="16"/>
      <c r="O71" s="16"/>
    </row>
    <row r="72" spans="3:8" ht="12.75">
      <c r="C72" s="36">
        <v>5</v>
      </c>
      <c r="D72" s="37" t="s">
        <v>97</v>
      </c>
      <c r="E72" s="37"/>
      <c r="F72" s="37"/>
      <c r="G72" s="37" t="s">
        <v>84</v>
      </c>
      <c r="H72" s="37"/>
    </row>
    <row r="73" spans="3:8" ht="12.75">
      <c r="C73" s="36"/>
      <c r="D73" s="37" t="s">
        <v>98</v>
      </c>
      <c r="E73" s="37"/>
      <c r="F73" s="37"/>
      <c r="G73" s="37" t="s">
        <v>84</v>
      </c>
      <c r="H73" s="37"/>
    </row>
    <row r="74" spans="3:8" ht="12.75">
      <c r="C74" s="36"/>
      <c r="D74" s="37" t="s">
        <v>99</v>
      </c>
      <c r="E74" s="37"/>
      <c r="F74" s="37"/>
      <c r="G74" s="37"/>
      <c r="H74" s="37">
        <v>7196.77</v>
      </c>
    </row>
    <row r="75" spans="3:8" ht="12.75">
      <c r="C75" s="36">
        <v>6</v>
      </c>
      <c r="D75" s="37" t="s">
        <v>100</v>
      </c>
      <c r="E75" s="37"/>
      <c r="F75" s="37"/>
      <c r="G75" s="37" t="s">
        <v>84</v>
      </c>
      <c r="H75" s="37"/>
    </row>
    <row r="76" spans="3:8" ht="12.75">
      <c r="C76" s="36">
        <v>7</v>
      </c>
      <c r="D76" s="37" t="s">
        <v>101</v>
      </c>
      <c r="E76" s="37"/>
      <c r="F76" s="37"/>
      <c r="G76" s="37" t="s">
        <v>84</v>
      </c>
      <c r="H76" s="37">
        <v>0</v>
      </c>
    </row>
    <row r="77" spans="3:8" ht="12.75">
      <c r="C77" s="36">
        <v>8</v>
      </c>
      <c r="D77" s="37" t="s">
        <v>85</v>
      </c>
      <c r="E77" s="37"/>
      <c r="F77" s="37"/>
      <c r="G77" s="37" t="s">
        <v>84</v>
      </c>
      <c r="H77" s="37"/>
    </row>
    <row r="78" spans="3:8" ht="12.75">
      <c r="C78" s="36">
        <v>9</v>
      </c>
      <c r="D78" s="37" t="s">
        <v>102</v>
      </c>
      <c r="E78" s="37"/>
      <c r="F78" s="37"/>
      <c r="G78" s="37" t="s">
        <v>84</v>
      </c>
      <c r="H78" s="37">
        <v>0</v>
      </c>
    </row>
    <row r="79" spans="3:8" ht="12.75">
      <c r="C79" s="42">
        <v>10</v>
      </c>
      <c r="D79" s="43" t="s">
        <v>103</v>
      </c>
      <c r="E79" s="43"/>
      <c r="F79" s="43"/>
      <c r="G79" s="43" t="s">
        <v>84</v>
      </c>
      <c r="H79" s="43">
        <f>H76+H57-H58</f>
        <v>3433.040000000001</v>
      </c>
    </row>
    <row r="80" spans="3:8" ht="12.75">
      <c r="C80" s="37"/>
      <c r="D80" s="37"/>
      <c r="E80" s="37"/>
      <c r="F80" s="37"/>
      <c r="G80" s="37"/>
      <c r="H80" s="37"/>
    </row>
    <row r="81" ht="12.75">
      <c r="E81" t="s">
        <v>104</v>
      </c>
    </row>
    <row r="82" ht="12.75">
      <c r="E82" t="s">
        <v>105</v>
      </c>
    </row>
    <row r="83" spans="3:8" ht="12.75">
      <c r="C83" s="1" t="s">
        <v>193</v>
      </c>
      <c r="D83" s="1" t="s">
        <v>194</v>
      </c>
      <c r="E83" s="1" t="s">
        <v>195</v>
      </c>
      <c r="F83" s="1" t="s">
        <v>196</v>
      </c>
      <c r="G83" s="1"/>
      <c r="H83" s="1" t="s">
        <v>197</v>
      </c>
    </row>
    <row r="84" spans="3:8" ht="12.75">
      <c r="C84" s="1" t="s">
        <v>198</v>
      </c>
      <c r="D84" s="1"/>
      <c r="E84" s="1"/>
      <c r="F84" s="1">
        <v>472.56</v>
      </c>
      <c r="G84" s="1"/>
      <c r="H84" s="1">
        <v>827.49</v>
      </c>
    </row>
    <row r="85" spans="3:8" ht="12.75">
      <c r="C85" s="1" t="s">
        <v>213</v>
      </c>
      <c r="D85" s="1">
        <v>827.49</v>
      </c>
      <c r="E85" s="1">
        <v>1300.05</v>
      </c>
      <c r="F85" s="1">
        <v>679.84</v>
      </c>
      <c r="G85" s="1"/>
      <c r="H85" s="1">
        <v>1447.7</v>
      </c>
    </row>
    <row r="86" spans="3:8" ht="12.75">
      <c r="C86" s="1" t="s">
        <v>225</v>
      </c>
      <c r="D86" s="1">
        <v>1447.7</v>
      </c>
      <c r="E86" s="1">
        <v>1300.05</v>
      </c>
      <c r="F86" s="1">
        <v>933.03</v>
      </c>
      <c r="G86" s="1"/>
      <c r="H86" s="1">
        <v>1814.72</v>
      </c>
    </row>
    <row r="87" spans="3:8" ht="12.75">
      <c r="C87" s="1" t="s">
        <v>228</v>
      </c>
      <c r="D87" s="1">
        <v>1814.72</v>
      </c>
      <c r="E87" s="1">
        <v>1300.05</v>
      </c>
      <c r="F87" s="1">
        <v>1396.51</v>
      </c>
      <c r="G87" s="1"/>
      <c r="H87" s="1">
        <v>1718.26</v>
      </c>
    </row>
    <row r="88" spans="3:8" ht="12.75">
      <c r="C88" s="1" t="s">
        <v>229</v>
      </c>
      <c r="D88" s="1">
        <v>1718.26</v>
      </c>
      <c r="E88" s="1">
        <v>1300.05</v>
      </c>
      <c r="F88" s="1">
        <v>849.29</v>
      </c>
      <c r="G88" s="1"/>
      <c r="H88" s="1">
        <v>2169.03</v>
      </c>
    </row>
    <row r="89" spans="3:8" ht="12.75">
      <c r="C89" s="1" t="s">
        <v>242</v>
      </c>
      <c r="D89" s="1">
        <v>2169.03</v>
      </c>
      <c r="E89" s="1">
        <v>1300.05</v>
      </c>
      <c r="F89" s="1">
        <v>1499.5</v>
      </c>
      <c r="G89" s="1"/>
      <c r="H89" s="1">
        <v>1969.58</v>
      </c>
    </row>
    <row r="90" spans="3:8" ht="12.75">
      <c r="C90" s="1" t="s">
        <v>243</v>
      </c>
      <c r="D90" s="1">
        <v>1969.58</v>
      </c>
      <c r="E90" s="1">
        <v>1300.05</v>
      </c>
      <c r="F90" s="1">
        <v>873.96</v>
      </c>
      <c r="G90" s="1"/>
      <c r="H90" s="1">
        <v>2395.67</v>
      </c>
    </row>
    <row r="91" spans="3:8" ht="12.75">
      <c r="C91" s="1" t="s">
        <v>245</v>
      </c>
      <c r="D91" s="1">
        <v>23965.67</v>
      </c>
      <c r="E91" s="1">
        <v>1300.05</v>
      </c>
      <c r="F91" s="1">
        <v>1051.17</v>
      </c>
      <c r="G91" s="1"/>
      <c r="H91" s="1">
        <v>2644.55</v>
      </c>
    </row>
    <row r="92" spans="3:8" ht="12.75">
      <c r="C92" s="1" t="s">
        <v>248</v>
      </c>
      <c r="D92" s="1">
        <v>2644.56</v>
      </c>
      <c r="E92" s="1">
        <v>1303.95</v>
      </c>
      <c r="F92" s="1">
        <v>1166.63</v>
      </c>
      <c r="G92" s="1"/>
      <c r="H92" s="1">
        <v>2785.77</v>
      </c>
    </row>
    <row r="93" spans="3:8" ht="12.75">
      <c r="C93" s="1" t="s">
        <v>251</v>
      </c>
      <c r="D93" s="1">
        <v>2785.77</v>
      </c>
      <c r="E93" s="1">
        <v>1303.95</v>
      </c>
      <c r="F93" s="1">
        <v>929.02</v>
      </c>
      <c r="G93" s="1"/>
      <c r="H93" s="1">
        <v>3160.7</v>
      </c>
    </row>
    <row r="94" spans="3:8" ht="12.75">
      <c r="C94" s="1" t="s">
        <v>254</v>
      </c>
      <c r="D94" s="1">
        <v>3160.7</v>
      </c>
      <c r="E94" s="1">
        <v>1303.95</v>
      </c>
      <c r="F94" s="1">
        <v>974.66</v>
      </c>
      <c r="G94" s="1"/>
      <c r="H94" s="1">
        <v>3489.99</v>
      </c>
    </row>
    <row r="95" spans="3:8" ht="12.75">
      <c r="C95" s="52" t="s">
        <v>255</v>
      </c>
      <c r="D95" s="1">
        <v>3489.99</v>
      </c>
      <c r="E95" s="1">
        <v>1303.95</v>
      </c>
      <c r="F95" s="1">
        <v>1417.71</v>
      </c>
      <c r="G95" s="1"/>
      <c r="H95" s="1">
        <v>3376.23</v>
      </c>
    </row>
    <row r="96" ht="12.75">
      <c r="F96">
        <f>SUM(F84:F95)</f>
        <v>12243.880000000001</v>
      </c>
    </row>
  </sheetData>
  <sheetProtection/>
  <mergeCells count="3">
    <mergeCell ref="D14:E14"/>
    <mergeCell ref="J14:N14"/>
    <mergeCell ref="K52:O52"/>
  </mergeCells>
  <printOptions/>
  <pageMargins left="1.65" right="0.7086614173228347" top="1.52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O97"/>
  <sheetViews>
    <sheetView zoomScale="110" zoomScaleNormal="110" zoomScalePageLayoutView="0" workbookViewId="0" topLeftCell="A11">
      <selection activeCell="J97" sqref="J97"/>
    </sheetView>
  </sheetViews>
  <sheetFormatPr defaultColWidth="9.140625" defaultRowHeight="12.75"/>
  <cols>
    <col min="3" max="3" width="12.57421875" style="0" customWidth="1"/>
    <col min="4" max="4" width="12.00390625" style="0" customWidth="1"/>
    <col min="6" max="6" width="11.00390625" style="0" customWidth="1"/>
    <col min="7" max="7" width="9.7109375" style="0" customWidth="1"/>
    <col min="8" max="8" width="12.57421875" style="0" customWidth="1"/>
    <col min="14" max="14" width="12.57421875" style="0" customWidth="1"/>
  </cols>
  <sheetData>
    <row r="2" spans="2:14" ht="12.75">
      <c r="B2" s="14"/>
      <c r="C2" s="15" t="s">
        <v>107</v>
      </c>
      <c r="D2" s="53" t="s">
        <v>256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24431.69</v>
      </c>
      <c r="D8" s="16">
        <v>3059.19</v>
      </c>
      <c r="E8" s="16">
        <v>4825.64</v>
      </c>
      <c r="F8" s="16"/>
      <c r="G8" s="16">
        <v>4825.64</v>
      </c>
      <c r="H8" s="16">
        <v>22665.24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36163.99</v>
      </c>
      <c r="D9" s="8">
        <v>7469.38</v>
      </c>
      <c r="E9" s="16">
        <v>10134.16</v>
      </c>
      <c r="F9" s="16"/>
      <c r="G9" s="16">
        <v>10134.16</v>
      </c>
      <c r="H9" s="16">
        <v>33499.21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10528.57</v>
      </c>
      <c r="E10" s="16"/>
      <c r="F10" s="16"/>
      <c r="G10" s="45">
        <f>SUM(G8:G9)</f>
        <v>14959.8</v>
      </c>
      <c r="H10" s="16"/>
      <c r="I10" s="14"/>
      <c r="J10" s="14"/>
      <c r="K10" s="14"/>
      <c r="L10" s="14"/>
      <c r="M10" s="14"/>
      <c r="N10" s="14"/>
    </row>
    <row r="11" spans="2:14" ht="12.75">
      <c r="B11" s="18" t="s">
        <v>191</v>
      </c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/>
      <c r="D16" s="17"/>
      <c r="E16" s="16"/>
      <c r="F16" s="17" t="s">
        <v>169</v>
      </c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16"/>
      <c r="D17" s="37" t="s">
        <v>139</v>
      </c>
      <c r="E17" s="16"/>
      <c r="F17" s="17"/>
      <c r="G17" s="16"/>
      <c r="H17" s="17"/>
      <c r="I17" s="17"/>
      <c r="J17" s="17"/>
      <c r="K17" s="17"/>
      <c r="L17" s="16"/>
      <c r="M17" s="16" t="s">
        <v>26</v>
      </c>
      <c r="N17" s="16">
        <f>SUM(N16:N16)</f>
        <v>0</v>
      </c>
    </row>
    <row r="18" spans="2:14" ht="12.75">
      <c r="B18" s="14"/>
      <c r="C18" s="24"/>
      <c r="D18" s="25"/>
      <c r="E18" s="26"/>
      <c r="F18" s="27"/>
      <c r="G18" s="16"/>
      <c r="H18" s="16"/>
      <c r="I18" s="16"/>
      <c r="J18" s="17"/>
      <c r="K18" s="16"/>
      <c r="L18" s="16"/>
      <c r="M18" s="16"/>
      <c r="N18" s="16"/>
    </row>
    <row r="19" spans="2:14" ht="12.75">
      <c r="B19" s="14"/>
      <c r="C19" s="28"/>
      <c r="D19" s="25"/>
      <c r="E19" s="26"/>
      <c r="F19" s="29" t="s">
        <v>169</v>
      </c>
      <c r="G19" s="16"/>
      <c r="H19" s="17"/>
      <c r="I19" s="16"/>
      <c r="J19" s="17"/>
      <c r="K19" s="17"/>
      <c r="L19" s="16"/>
      <c r="M19" s="16"/>
      <c r="N19" s="16"/>
    </row>
    <row r="20" spans="2:14" ht="12.75">
      <c r="B20" s="14"/>
      <c r="C20" s="16"/>
      <c r="D20" s="16"/>
      <c r="E20" s="16"/>
      <c r="F20" s="16"/>
      <c r="G20" s="16"/>
      <c r="H20" s="15" t="s">
        <v>69</v>
      </c>
      <c r="I20" s="16">
        <f>SUM(I16:I19)</f>
        <v>0</v>
      </c>
      <c r="J20" s="16"/>
      <c r="K20" s="16"/>
      <c r="L20" s="16"/>
      <c r="M20" s="16"/>
      <c r="N20" s="16"/>
    </row>
    <row r="21" spans="2:14" ht="12.75"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2:14" ht="12.75">
      <c r="B22" s="14"/>
      <c r="C22" s="16"/>
      <c r="D22" s="16" t="s">
        <v>70</v>
      </c>
      <c r="E22" s="16"/>
      <c r="F22" s="32">
        <v>1113.9</v>
      </c>
      <c r="G22" s="17" t="s">
        <v>214</v>
      </c>
      <c r="H22" s="16"/>
      <c r="I22" s="16">
        <v>1871.35</v>
      </c>
      <c r="J22" s="16"/>
      <c r="K22" s="16"/>
      <c r="L22" s="16"/>
      <c r="M22" s="16"/>
      <c r="N22" s="16"/>
    </row>
    <row r="23" spans="2:14" ht="12.75">
      <c r="B23" s="14"/>
      <c r="C23" s="16"/>
      <c r="D23" s="16"/>
      <c r="E23" s="16"/>
      <c r="F23" s="32">
        <v>1113.9</v>
      </c>
      <c r="G23" s="16" t="s">
        <v>215</v>
      </c>
      <c r="H23" s="16"/>
      <c r="I23" s="16">
        <v>2472.86</v>
      </c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32">
        <v>1113.9</v>
      </c>
      <c r="G24" s="17" t="s">
        <v>216</v>
      </c>
      <c r="H24" s="16"/>
      <c r="I24" s="16">
        <v>768.59</v>
      </c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32">
        <v>1113.9</v>
      </c>
      <c r="G25" s="17" t="s">
        <v>217</v>
      </c>
      <c r="H25" s="16"/>
      <c r="I25" s="16">
        <v>1269.85</v>
      </c>
      <c r="J25" s="16"/>
      <c r="K25" s="16"/>
      <c r="L25" s="16"/>
      <c r="M25" s="16"/>
      <c r="N25" s="16"/>
    </row>
    <row r="26" spans="2:14" ht="12.75">
      <c r="B26" s="14"/>
      <c r="C26" s="16"/>
      <c r="D26" s="16" t="s">
        <v>31</v>
      </c>
      <c r="E26" s="16"/>
      <c r="F26" s="16"/>
      <c r="G26" s="16" t="s">
        <v>32</v>
      </c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33</v>
      </c>
      <c r="E28" s="16"/>
      <c r="F28" s="32">
        <v>1113.9</v>
      </c>
      <c r="G28" s="16" t="s">
        <v>218</v>
      </c>
      <c r="H28" s="16"/>
      <c r="I28" s="16">
        <v>634.92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7"/>
      <c r="K29" s="17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/>
      <c r="H30" s="16"/>
      <c r="I30" s="16"/>
      <c r="J30" s="17"/>
      <c r="K30" s="17"/>
      <c r="L30" s="16"/>
      <c r="M30" s="16"/>
      <c r="N30" s="16"/>
    </row>
    <row r="31" spans="2:14" ht="12.75">
      <c r="B31" s="14"/>
      <c r="C31" s="16"/>
      <c r="D31" s="16" t="s">
        <v>73</v>
      </c>
      <c r="E31" s="16"/>
      <c r="F31" s="32">
        <v>1113.9</v>
      </c>
      <c r="G31" s="16" t="s">
        <v>219</v>
      </c>
      <c r="H31" s="16"/>
      <c r="I31" s="16">
        <v>434.42</v>
      </c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2:14" ht="10.5" customHeight="1">
      <c r="B33" s="1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2:14" ht="10.5" customHeight="1">
      <c r="B34" s="14"/>
      <c r="C34" s="18"/>
      <c r="D34" s="16"/>
      <c r="E34" s="16"/>
      <c r="F34" s="16"/>
      <c r="G34" s="16" t="s">
        <v>26</v>
      </c>
      <c r="H34" s="16"/>
      <c r="I34" s="16">
        <f>SUM(I22:I33)</f>
        <v>7451.99</v>
      </c>
      <c r="J34" s="16"/>
      <c r="K34" s="16"/>
      <c r="L34" s="16"/>
      <c r="M34" s="16"/>
      <c r="N34" s="16"/>
    </row>
    <row r="35" spans="2:14" ht="10.5" customHeight="1">
      <c r="B35" s="14"/>
      <c r="C35" s="1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2:14" ht="12.75" hidden="1">
      <c r="B36" s="14"/>
      <c r="C36" s="14"/>
      <c r="D36" s="14"/>
      <c r="E36" s="14"/>
      <c r="F36" s="14"/>
      <c r="G36" s="14"/>
      <c r="H36" s="14"/>
      <c r="I36" s="18"/>
      <c r="J36" s="18"/>
      <c r="K36" s="18"/>
      <c r="L36" s="18"/>
      <c r="M36" s="18"/>
      <c r="N36" s="18"/>
    </row>
    <row r="37" spans="2:14" ht="12.75" hidden="1">
      <c r="B37" s="14"/>
      <c r="C37" s="14"/>
      <c r="D37" s="14"/>
      <c r="E37" s="14"/>
      <c r="F37" s="14"/>
      <c r="G37" s="14"/>
      <c r="H37" s="14"/>
      <c r="I37" s="18"/>
      <c r="J37" s="18"/>
      <c r="K37" s="18"/>
      <c r="L37" s="18"/>
      <c r="M37" s="18"/>
      <c r="N37" s="18"/>
    </row>
    <row r="38" spans="2:14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12.75">
      <c r="B39" s="14"/>
      <c r="C39" s="14"/>
      <c r="D39" s="14"/>
      <c r="E39" s="14" t="s">
        <v>76</v>
      </c>
      <c r="F39" s="14" t="s">
        <v>36</v>
      </c>
      <c r="G39" s="14"/>
      <c r="H39" s="14"/>
      <c r="I39" s="14"/>
      <c r="J39" s="14"/>
      <c r="K39" s="14"/>
      <c r="L39" s="14"/>
      <c r="M39" s="14"/>
      <c r="N39" s="14"/>
    </row>
    <row r="40" spans="2:14" ht="12.75">
      <c r="B40" s="14"/>
      <c r="D40" s="14"/>
      <c r="E40" s="14" t="s">
        <v>37</v>
      </c>
      <c r="F40" s="14"/>
      <c r="G40" s="16"/>
      <c r="H40" s="14"/>
      <c r="I40" s="14">
        <v>13.5</v>
      </c>
      <c r="J40" s="14" t="s">
        <v>126</v>
      </c>
      <c r="K40" s="14"/>
      <c r="L40" s="14"/>
      <c r="M40" s="14"/>
      <c r="N40" s="14"/>
    </row>
    <row r="41" spans="2:14" ht="12.75">
      <c r="B41" s="14"/>
      <c r="D41" s="14"/>
      <c r="E41" s="14"/>
      <c r="F41" s="14"/>
      <c r="G41" s="18"/>
      <c r="H41" s="14"/>
      <c r="I41" s="14"/>
      <c r="J41" s="14" t="s">
        <v>130</v>
      </c>
      <c r="K41" s="14"/>
      <c r="L41" s="14"/>
      <c r="M41" s="14"/>
      <c r="N41" s="14"/>
    </row>
    <row r="42" spans="9:14" ht="12.75">
      <c r="I42" s="14">
        <v>13.5</v>
      </c>
      <c r="J42" s="14" t="s">
        <v>252</v>
      </c>
      <c r="K42" s="14"/>
      <c r="L42" s="14"/>
      <c r="M42" s="14"/>
      <c r="N42" s="14"/>
    </row>
    <row r="43" spans="9:14" ht="12.75">
      <c r="I43" s="14"/>
      <c r="J43" s="14"/>
      <c r="K43" s="14"/>
      <c r="L43" s="14"/>
      <c r="M43" s="14"/>
      <c r="N43" s="14"/>
    </row>
    <row r="45" spans="10:11" ht="12.75">
      <c r="J45">
        <v>1620</v>
      </c>
      <c r="K45">
        <v>9.201</v>
      </c>
    </row>
    <row r="46" ht="2.25" customHeight="1"/>
    <row r="47" ht="12.75" hidden="1"/>
    <row r="49" spans="3:6" ht="12.75">
      <c r="C49" t="s">
        <v>249</v>
      </c>
      <c r="D49" t="s">
        <v>77</v>
      </c>
      <c r="F49" t="s">
        <v>220</v>
      </c>
    </row>
    <row r="50" spans="3:6" ht="12.75">
      <c r="C50">
        <v>1113.9</v>
      </c>
      <c r="E50" t="s">
        <v>221</v>
      </c>
      <c r="F50" t="s">
        <v>108</v>
      </c>
    </row>
    <row r="51" ht="12.75">
      <c r="F51" s="51" t="s">
        <v>258</v>
      </c>
    </row>
    <row r="52" spans="3:15" ht="12.75">
      <c r="C52" s="33" t="s">
        <v>79</v>
      </c>
      <c r="D52" s="33" t="s">
        <v>80</v>
      </c>
      <c r="E52" s="33"/>
      <c r="F52" s="33"/>
      <c r="G52" s="33" t="s">
        <v>81</v>
      </c>
      <c r="H52" s="33" t="s">
        <v>82</v>
      </c>
      <c r="K52" s="141" t="s">
        <v>16</v>
      </c>
      <c r="L52" s="141"/>
      <c r="M52" s="141"/>
      <c r="N52" s="141"/>
      <c r="O52" s="140"/>
    </row>
    <row r="53" spans="3:15" ht="12.75">
      <c r="C53" s="34">
        <v>1</v>
      </c>
      <c r="D53" s="47" t="s">
        <v>83</v>
      </c>
      <c r="E53" s="35"/>
      <c r="F53" s="35"/>
      <c r="G53" s="35" t="s">
        <v>84</v>
      </c>
      <c r="H53" s="48">
        <v>10528.27</v>
      </c>
      <c r="K53" s="16" t="s">
        <v>21</v>
      </c>
      <c r="L53" s="16" t="s">
        <v>22</v>
      </c>
      <c r="M53" s="16" t="s">
        <v>67</v>
      </c>
      <c r="N53" s="16" t="s">
        <v>68</v>
      </c>
      <c r="O53" s="16" t="s">
        <v>23</v>
      </c>
    </row>
    <row r="54" spans="3:15" ht="12.75">
      <c r="C54" s="36"/>
      <c r="D54" s="37" t="s">
        <v>125</v>
      </c>
      <c r="E54" s="37"/>
      <c r="F54" s="37"/>
      <c r="G54" s="37"/>
      <c r="H54" s="37">
        <v>793.2</v>
      </c>
      <c r="K54" s="16"/>
      <c r="L54" s="16"/>
      <c r="M54" s="16"/>
      <c r="N54" s="16"/>
      <c r="O54" s="16"/>
    </row>
    <row r="55" spans="3:15" ht="12.75">
      <c r="C55" s="36"/>
      <c r="D55" s="37" t="s">
        <v>149</v>
      </c>
      <c r="E55" s="37"/>
      <c r="F55" s="37"/>
      <c r="G55" s="37"/>
      <c r="H55" s="37">
        <v>0</v>
      </c>
      <c r="K55" s="16"/>
      <c r="L55" s="16"/>
      <c r="M55" s="16"/>
      <c r="N55" s="16"/>
      <c r="O55" s="16"/>
    </row>
    <row r="56" spans="3:15" ht="12.75">
      <c r="C56" s="38">
        <v>2</v>
      </c>
      <c r="D56" s="46" t="s">
        <v>85</v>
      </c>
      <c r="E56" s="39"/>
      <c r="F56" s="39"/>
      <c r="G56" s="39" t="s">
        <v>84</v>
      </c>
      <c r="H56" s="49">
        <v>14959.8</v>
      </c>
      <c r="K56" s="17"/>
      <c r="L56" s="17"/>
      <c r="M56" s="16"/>
      <c r="N56" s="16" t="s">
        <v>26</v>
      </c>
      <c r="O56" s="16">
        <f>SUM(O54:O55)</f>
        <v>0</v>
      </c>
    </row>
    <row r="57" spans="3:15" ht="12.75">
      <c r="C57" s="36">
        <v>3</v>
      </c>
      <c r="D57" s="37" t="s">
        <v>26</v>
      </c>
      <c r="E57" s="37"/>
      <c r="F57" s="37"/>
      <c r="G57" s="37" t="s">
        <v>84</v>
      </c>
      <c r="H57" s="37">
        <f>SUM(H54:H56)</f>
        <v>15753</v>
      </c>
      <c r="K57" s="17"/>
      <c r="L57" s="16"/>
      <c r="M57" s="16"/>
      <c r="N57" s="16"/>
      <c r="O57" s="16"/>
    </row>
    <row r="58" spans="3:15" ht="12.75">
      <c r="C58" s="40">
        <v>4</v>
      </c>
      <c r="D58" s="46" t="s">
        <v>87</v>
      </c>
      <c r="E58" s="41"/>
      <c r="F58" s="41"/>
      <c r="G58" s="41" t="s">
        <v>84</v>
      </c>
      <c r="H58" s="16">
        <v>7451.99</v>
      </c>
      <c r="K58" s="17"/>
      <c r="L58" s="17"/>
      <c r="M58" s="16"/>
      <c r="N58" s="16"/>
      <c r="O58" s="16"/>
    </row>
    <row r="59" spans="3:15" ht="12.75">
      <c r="C59" s="40"/>
      <c r="D59" s="46"/>
      <c r="E59" s="41"/>
      <c r="F59" s="41"/>
      <c r="G59" s="41"/>
      <c r="H59" s="49"/>
      <c r="K59" s="16"/>
      <c r="L59" s="16"/>
      <c r="M59" s="16"/>
      <c r="N59" s="16"/>
      <c r="O59" s="16"/>
    </row>
    <row r="60" spans="3:15" ht="12.75">
      <c r="C60" s="36">
        <v>1.68</v>
      </c>
      <c r="D60" s="37" t="s">
        <v>201</v>
      </c>
      <c r="E60" s="37" t="s">
        <v>202</v>
      </c>
      <c r="F60" s="37"/>
      <c r="G60" s="37" t="s">
        <v>84</v>
      </c>
      <c r="H60" s="16">
        <v>1871.35</v>
      </c>
      <c r="K60" s="17"/>
      <c r="L60" s="17"/>
      <c r="M60" s="16"/>
      <c r="N60" s="16"/>
      <c r="O60" s="16"/>
    </row>
    <row r="61" spans="3:15" ht="12.75">
      <c r="C61" s="36">
        <v>2.22</v>
      </c>
      <c r="D61" s="37" t="s">
        <v>203</v>
      </c>
      <c r="E61" s="37"/>
      <c r="F61" s="37"/>
      <c r="G61" s="37" t="s">
        <v>84</v>
      </c>
      <c r="H61" s="16">
        <v>2472.86</v>
      </c>
      <c r="K61" s="16"/>
      <c r="L61" s="16"/>
      <c r="M61" s="16"/>
      <c r="N61" s="16"/>
      <c r="O61" s="16"/>
    </row>
    <row r="62" spans="3:15" ht="12.75">
      <c r="C62" s="36"/>
      <c r="D62" s="37" t="s">
        <v>204</v>
      </c>
      <c r="E62" s="37"/>
      <c r="F62" s="37"/>
      <c r="G62" s="37" t="s">
        <v>84</v>
      </c>
      <c r="H62" s="16"/>
      <c r="K62" s="16"/>
      <c r="L62" s="16"/>
      <c r="M62" s="16"/>
      <c r="N62" s="16"/>
      <c r="O62" s="16"/>
    </row>
    <row r="63" spans="3:15" ht="12.75">
      <c r="C63" s="36">
        <v>0.69</v>
      </c>
      <c r="D63" s="37" t="s">
        <v>205</v>
      </c>
      <c r="E63" s="37"/>
      <c r="F63" s="37"/>
      <c r="G63" s="37" t="s">
        <v>84</v>
      </c>
      <c r="H63" s="16">
        <v>768.59</v>
      </c>
      <c r="K63" s="16"/>
      <c r="L63" s="16"/>
      <c r="M63" s="16"/>
      <c r="N63" s="16"/>
      <c r="O63" s="16"/>
    </row>
    <row r="64" spans="3:15" ht="12.75">
      <c r="C64" s="36"/>
      <c r="D64" s="37" t="s">
        <v>206</v>
      </c>
      <c r="E64" s="37"/>
      <c r="F64" s="37"/>
      <c r="G64" s="37"/>
      <c r="H64" s="37"/>
      <c r="K64" s="16"/>
      <c r="L64" s="16"/>
      <c r="M64" s="16"/>
      <c r="N64" s="16"/>
      <c r="O64" s="16"/>
    </row>
    <row r="65" spans="3:15" ht="12.75">
      <c r="C65" s="36">
        <v>1.14</v>
      </c>
      <c r="D65" s="37" t="s">
        <v>207</v>
      </c>
      <c r="E65" s="37"/>
      <c r="F65" s="37"/>
      <c r="G65" s="37"/>
      <c r="H65" s="16">
        <v>1269.85</v>
      </c>
      <c r="K65" s="16"/>
      <c r="L65" s="16"/>
      <c r="M65" s="16"/>
      <c r="N65" s="16"/>
      <c r="O65" s="16"/>
    </row>
    <row r="66" spans="3:15" ht="12.75">
      <c r="C66" s="36"/>
      <c r="D66" s="37" t="s">
        <v>208</v>
      </c>
      <c r="E66" s="37"/>
      <c r="F66" s="37" t="s">
        <v>209</v>
      </c>
      <c r="G66" s="37"/>
      <c r="H66" s="37"/>
      <c r="K66" s="16"/>
      <c r="L66" s="16"/>
      <c r="M66" s="16"/>
      <c r="N66" s="16"/>
      <c r="O66" s="16"/>
    </row>
    <row r="67" spans="3:15" ht="12.75">
      <c r="C67" s="36">
        <v>0.57</v>
      </c>
      <c r="D67" s="37" t="s">
        <v>205</v>
      </c>
      <c r="E67" s="37"/>
      <c r="F67" s="37"/>
      <c r="G67" s="37"/>
      <c r="H67" s="16">
        <v>634.92</v>
      </c>
      <c r="K67" s="16"/>
      <c r="L67" s="16"/>
      <c r="M67" s="16"/>
      <c r="N67" s="16"/>
      <c r="O67" s="16"/>
    </row>
    <row r="68" spans="3:15" ht="12.75">
      <c r="C68" s="36"/>
      <c r="D68" s="37" t="s">
        <v>210</v>
      </c>
      <c r="E68" s="37"/>
      <c r="F68" s="37"/>
      <c r="G68" s="37"/>
      <c r="H68" s="37"/>
      <c r="K68" s="16"/>
      <c r="L68" s="16"/>
      <c r="M68" s="16"/>
      <c r="N68" s="16"/>
      <c r="O68" s="16"/>
    </row>
    <row r="69" spans="3:15" ht="12.75">
      <c r="C69" s="36">
        <v>0.39</v>
      </c>
      <c r="D69" s="37" t="s">
        <v>211</v>
      </c>
      <c r="E69" s="37"/>
      <c r="F69" s="37"/>
      <c r="G69" s="37"/>
      <c r="H69" s="16">
        <v>434.42</v>
      </c>
      <c r="K69" s="16"/>
      <c r="L69" s="16"/>
      <c r="M69" s="16"/>
      <c r="N69" s="16"/>
      <c r="O69" s="16"/>
    </row>
    <row r="70" spans="3:15" ht="12.75">
      <c r="C70" s="40"/>
      <c r="D70" s="46" t="s">
        <v>95</v>
      </c>
      <c r="E70" s="41"/>
      <c r="F70" s="41"/>
      <c r="G70" s="41" t="s">
        <v>84</v>
      </c>
      <c r="H70" s="48"/>
      <c r="K70" s="16"/>
      <c r="L70" s="16"/>
      <c r="M70" s="16"/>
      <c r="N70" s="16"/>
      <c r="O70" s="16"/>
    </row>
    <row r="71" spans="3:15" ht="12.75">
      <c r="C71" s="40"/>
      <c r="D71" s="23"/>
      <c r="E71" s="16"/>
      <c r="F71" s="41"/>
      <c r="G71" s="41"/>
      <c r="H71" s="16"/>
      <c r="K71" s="16"/>
      <c r="L71" s="16"/>
      <c r="M71" s="16"/>
      <c r="N71" s="16"/>
      <c r="O71" s="16"/>
    </row>
    <row r="72" spans="3:8" ht="12.75">
      <c r="C72" s="36">
        <v>5</v>
      </c>
      <c r="D72" s="37" t="s">
        <v>97</v>
      </c>
      <c r="E72" s="37"/>
      <c r="F72" s="37"/>
      <c r="G72" s="37" t="s">
        <v>84</v>
      </c>
      <c r="H72" s="37"/>
    </row>
    <row r="73" spans="3:8" ht="12.75">
      <c r="C73" s="36"/>
      <c r="D73" s="37" t="s">
        <v>98</v>
      </c>
      <c r="E73" s="37"/>
      <c r="F73" s="37"/>
      <c r="G73" s="37" t="s">
        <v>84</v>
      </c>
      <c r="H73" s="37"/>
    </row>
    <row r="74" spans="3:8" ht="12.75">
      <c r="C74" s="36"/>
      <c r="D74" s="37" t="s">
        <v>99</v>
      </c>
      <c r="E74" s="37"/>
      <c r="F74" s="37"/>
      <c r="G74" s="37"/>
      <c r="H74" s="37">
        <v>10097.28</v>
      </c>
    </row>
    <row r="75" spans="3:8" ht="12.75">
      <c r="C75" s="36">
        <v>6</v>
      </c>
      <c r="D75" s="37" t="s">
        <v>100</v>
      </c>
      <c r="E75" s="37"/>
      <c r="F75" s="37"/>
      <c r="G75" s="37" t="s">
        <v>84</v>
      </c>
      <c r="H75" s="37">
        <v>3433.04</v>
      </c>
    </row>
    <row r="76" spans="3:8" ht="12.75">
      <c r="C76" s="36">
        <v>7</v>
      </c>
      <c r="D76" s="37" t="s">
        <v>101</v>
      </c>
      <c r="E76" s="37"/>
      <c r="F76" s="37"/>
      <c r="G76" s="37" t="s">
        <v>84</v>
      </c>
      <c r="H76" s="37">
        <v>0</v>
      </c>
    </row>
    <row r="77" spans="3:8" ht="12.75">
      <c r="C77" s="36">
        <v>8</v>
      </c>
      <c r="D77" s="37" t="s">
        <v>85</v>
      </c>
      <c r="E77" s="37"/>
      <c r="F77" s="37"/>
      <c r="G77" s="37" t="s">
        <v>84</v>
      </c>
      <c r="H77" s="37"/>
    </row>
    <row r="78" spans="3:8" ht="12.75">
      <c r="C78" s="36">
        <v>9</v>
      </c>
      <c r="D78" s="37" t="s">
        <v>102</v>
      </c>
      <c r="E78" s="37"/>
      <c r="F78" s="37"/>
      <c r="G78" s="37" t="s">
        <v>84</v>
      </c>
      <c r="H78" s="37">
        <v>0</v>
      </c>
    </row>
    <row r="79" spans="3:8" ht="12.75">
      <c r="C79" s="42">
        <v>10</v>
      </c>
      <c r="D79" s="43" t="s">
        <v>103</v>
      </c>
      <c r="E79" s="43"/>
      <c r="F79" s="43"/>
      <c r="G79" s="43" t="s">
        <v>84</v>
      </c>
      <c r="H79" s="43">
        <f>H75+H57-H58</f>
        <v>11734.050000000001</v>
      </c>
    </row>
    <row r="80" spans="3:8" ht="12.75">
      <c r="C80" s="37"/>
      <c r="D80" s="37"/>
      <c r="E80" s="37"/>
      <c r="F80" s="37"/>
      <c r="G80" s="37"/>
      <c r="H80" s="37"/>
    </row>
    <row r="81" ht="12.75">
      <c r="E81" t="s">
        <v>104</v>
      </c>
    </row>
    <row r="82" ht="12.75">
      <c r="E82" t="s">
        <v>105</v>
      </c>
    </row>
    <row r="83" spans="3:8" ht="12.75">
      <c r="C83" s="1" t="s">
        <v>193</v>
      </c>
      <c r="D83" s="1" t="s">
        <v>194</v>
      </c>
      <c r="E83" s="1" t="s">
        <v>195</v>
      </c>
      <c r="F83" s="1" t="s">
        <v>196</v>
      </c>
      <c r="G83" s="1"/>
      <c r="H83" s="1" t="s">
        <v>197</v>
      </c>
    </row>
    <row r="84" spans="3:8" ht="12.75">
      <c r="C84" s="1" t="s">
        <v>198</v>
      </c>
      <c r="D84" s="1"/>
      <c r="E84" s="1"/>
      <c r="F84" s="1">
        <v>472.56</v>
      </c>
      <c r="G84" s="1"/>
      <c r="H84" s="1">
        <v>827.49</v>
      </c>
    </row>
    <row r="85" spans="3:8" ht="12.75">
      <c r="C85" s="1" t="s">
        <v>213</v>
      </c>
      <c r="D85" s="1">
        <v>827.49</v>
      </c>
      <c r="E85" s="1">
        <v>1300.05</v>
      </c>
      <c r="F85" s="1">
        <v>679.84</v>
      </c>
      <c r="G85" s="1"/>
      <c r="H85" s="1">
        <v>1447.7</v>
      </c>
    </row>
    <row r="86" spans="3:8" ht="12.75">
      <c r="C86" s="1" t="s">
        <v>225</v>
      </c>
      <c r="D86" s="1">
        <v>1447.7</v>
      </c>
      <c r="E86" s="1">
        <v>1300.05</v>
      </c>
      <c r="F86" s="1">
        <v>933.03</v>
      </c>
      <c r="G86" s="1"/>
      <c r="H86" s="1">
        <v>1814.72</v>
      </c>
    </row>
    <row r="87" spans="3:8" ht="12.75">
      <c r="C87" s="1" t="s">
        <v>228</v>
      </c>
      <c r="D87" s="1">
        <v>1814.72</v>
      </c>
      <c r="E87" s="1">
        <v>1300.05</v>
      </c>
      <c r="F87" s="1">
        <v>1396.51</v>
      </c>
      <c r="G87" s="1"/>
      <c r="H87" s="1">
        <v>1718.26</v>
      </c>
    </row>
    <row r="88" spans="3:8" ht="12.75">
      <c r="C88" s="1" t="s">
        <v>229</v>
      </c>
      <c r="D88" s="1">
        <v>1718.26</v>
      </c>
      <c r="E88" s="1">
        <v>1300.05</v>
      </c>
      <c r="F88" s="1">
        <v>849.29</v>
      </c>
      <c r="G88" s="1"/>
      <c r="H88" s="1">
        <v>2169.03</v>
      </c>
    </row>
    <row r="89" spans="3:8" ht="12.75">
      <c r="C89" s="1" t="s">
        <v>242</v>
      </c>
      <c r="D89" s="1">
        <v>2169.03</v>
      </c>
      <c r="E89" s="1">
        <v>1300.05</v>
      </c>
      <c r="F89" s="1">
        <v>1499.5</v>
      </c>
      <c r="G89" s="1"/>
      <c r="H89" s="1">
        <v>1969.58</v>
      </c>
    </row>
    <row r="90" spans="3:8" ht="12.75">
      <c r="C90" s="1" t="s">
        <v>243</v>
      </c>
      <c r="D90" s="1">
        <v>1969.58</v>
      </c>
      <c r="E90" s="1">
        <v>1300.05</v>
      </c>
      <c r="F90" s="1">
        <v>873.96</v>
      </c>
      <c r="G90" s="1"/>
      <c r="H90" s="1">
        <v>2395.67</v>
      </c>
    </row>
    <row r="91" spans="3:8" ht="12.75">
      <c r="C91" s="1" t="s">
        <v>245</v>
      </c>
      <c r="D91" s="1">
        <v>23965.67</v>
      </c>
      <c r="E91" s="1">
        <v>1300.05</v>
      </c>
      <c r="F91" s="1">
        <v>1051.17</v>
      </c>
      <c r="G91" s="1"/>
      <c r="H91" s="1">
        <v>2644.55</v>
      </c>
    </row>
    <row r="92" spans="3:8" ht="12.75">
      <c r="C92" s="1" t="s">
        <v>248</v>
      </c>
      <c r="D92" s="1">
        <v>2644.56</v>
      </c>
      <c r="E92" s="1">
        <v>1303.95</v>
      </c>
      <c r="F92" s="1">
        <v>1166.63</v>
      </c>
      <c r="G92" s="1"/>
      <c r="H92" s="1">
        <v>2785.77</v>
      </c>
    </row>
    <row r="93" spans="3:8" ht="12.75">
      <c r="C93" s="1" t="s">
        <v>251</v>
      </c>
      <c r="D93" s="1">
        <v>2785.77</v>
      </c>
      <c r="E93" s="1">
        <v>1303.95</v>
      </c>
      <c r="F93" s="1">
        <v>929.02</v>
      </c>
      <c r="G93" s="1"/>
      <c r="H93" s="1">
        <v>3160.7</v>
      </c>
    </row>
    <row r="94" spans="3:8" ht="12.75">
      <c r="C94" s="1" t="s">
        <v>254</v>
      </c>
      <c r="D94" s="1">
        <v>3160.7</v>
      </c>
      <c r="E94" s="1">
        <v>1303.95</v>
      </c>
      <c r="F94" s="1">
        <v>974.66</v>
      </c>
      <c r="G94" s="1"/>
      <c r="H94" s="1">
        <v>3489.99</v>
      </c>
    </row>
    <row r="95" spans="3:8" ht="12.75">
      <c r="C95" s="52" t="s">
        <v>255</v>
      </c>
      <c r="D95" s="1">
        <v>3489.99</v>
      </c>
      <c r="E95" s="1">
        <v>1303.95</v>
      </c>
      <c r="F95" s="1">
        <v>1417.71</v>
      </c>
      <c r="G95" s="1"/>
      <c r="H95" s="1">
        <v>3376.23</v>
      </c>
    </row>
    <row r="96" spans="3:8" ht="12.75">
      <c r="C96" s="1" t="s">
        <v>257</v>
      </c>
      <c r="D96" s="1">
        <v>3376.23</v>
      </c>
      <c r="E96" s="1">
        <v>1303.95</v>
      </c>
      <c r="F96" s="1">
        <v>1950.38</v>
      </c>
      <c r="G96" s="1"/>
      <c r="H96" s="1">
        <v>2729.8</v>
      </c>
    </row>
    <row r="97" spans="6:10" ht="12.75">
      <c r="F97">
        <f>SUM(F84:F96)</f>
        <v>14194.260000000002</v>
      </c>
      <c r="J97">
        <f>F97-H74</f>
        <v>4096.980000000001</v>
      </c>
    </row>
  </sheetData>
  <sheetProtection/>
  <mergeCells count="3">
    <mergeCell ref="D14:E14"/>
    <mergeCell ref="J14:N14"/>
    <mergeCell ref="K52:O52"/>
  </mergeCells>
  <printOptions/>
  <pageMargins left="0.7086614173228347" right="0.7086614173228347" top="1.55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N99"/>
  <sheetViews>
    <sheetView zoomScale="110" zoomScaleNormal="110" zoomScalePageLayoutView="0" workbookViewId="0" topLeftCell="A3">
      <pane xSplit="3" ySplit="8" topLeftCell="D11" activePane="bottomRight" state="frozen"/>
      <selection pane="topLeft" activeCell="A3" sqref="A3"/>
      <selection pane="topRight" activeCell="D3" sqref="D3"/>
      <selection pane="bottomLeft" activeCell="A11" sqref="A11"/>
      <selection pane="bottomRight" activeCell="C70" sqref="C70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8515625" style="55" customWidth="1"/>
    <col min="7" max="7" width="9.7109375" style="55" customWidth="1"/>
    <col min="8" max="8" width="12.57421875" style="55" customWidth="1"/>
    <col min="9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tr">
        <f>'[1]янв 12'!$C$2</f>
        <v>январь  2012г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22665.24</v>
      </c>
      <c r="D8" s="57">
        <v>3059.19</v>
      </c>
      <c r="E8" s="57">
        <v>1744.67</v>
      </c>
      <c r="F8" s="56"/>
      <c r="G8" s="57">
        <f>E8</f>
        <v>1744.67</v>
      </c>
      <c r="H8" s="57">
        <f>C8+D8-G8</f>
        <v>23979.760000000002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33499.21</v>
      </c>
      <c r="D9" s="58">
        <v>7469.38</v>
      </c>
      <c r="E9" s="57">
        <v>4145.62</v>
      </c>
      <c r="F9" s="56"/>
      <c r="G9" s="57">
        <f>E9</f>
        <v>4145.62</v>
      </c>
      <c r="H9" s="57">
        <f>C9+D9-G9</f>
        <v>36822.969999999994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5890.29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4" t="s">
        <v>16</v>
      </c>
      <c r="K14" s="144"/>
      <c r="L14" s="144"/>
      <c r="M14" s="144"/>
      <c r="N14" s="143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6" t="s">
        <v>259</v>
      </c>
      <c r="K15" s="56" t="s">
        <v>22</v>
      </c>
      <c r="L15" s="56" t="s">
        <v>67</v>
      </c>
      <c r="M15" s="56" t="s">
        <v>68</v>
      </c>
      <c r="N15" s="56" t="s">
        <v>23</v>
      </c>
    </row>
    <row r="16" spans="2:14" ht="15">
      <c r="B16" s="54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4"/>
      <c r="C17" s="56"/>
      <c r="D17" s="62"/>
      <c r="E17" s="56"/>
      <c r="F17" s="56"/>
      <c r="G17" s="56"/>
      <c r="H17" s="56"/>
      <c r="I17" s="56"/>
      <c r="J17" s="56"/>
      <c r="K17" s="56"/>
      <c r="L17" s="56"/>
      <c r="M17" s="56" t="s">
        <v>26</v>
      </c>
      <c r="N17" s="56">
        <f>SUM(N16:N16)</f>
        <v>0</v>
      </c>
    </row>
    <row r="18" spans="2:14" ht="15">
      <c r="B18" s="54"/>
      <c r="C18" s="63"/>
      <c r="D18" s="64"/>
      <c r="E18" s="65"/>
      <c r="F18" s="6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4"/>
      <c r="C19" s="63"/>
      <c r="D19" s="64"/>
      <c r="E19" s="65"/>
      <c r="F19" s="66"/>
      <c r="G19" s="56"/>
      <c r="H19" s="56"/>
      <c r="I19" s="56"/>
      <c r="J19" s="56"/>
      <c r="K19" s="56"/>
      <c r="L19" s="56"/>
      <c r="M19" s="56"/>
      <c r="N19" s="56"/>
    </row>
    <row r="20" spans="2:14" ht="15">
      <c r="B20" s="54"/>
      <c r="C20" s="56"/>
      <c r="D20" s="56"/>
      <c r="E20" s="56"/>
      <c r="F20" s="56"/>
      <c r="G20" s="56"/>
      <c r="H20" s="54" t="s">
        <v>69</v>
      </c>
      <c r="I20" s="57">
        <f>SUM(I16:I19)</f>
        <v>0</v>
      </c>
      <c r="J20" s="56"/>
      <c r="K20" s="56"/>
      <c r="L20" s="56"/>
      <c r="M20" s="56"/>
      <c r="N20" s="56"/>
    </row>
    <row r="21" spans="2:14" ht="15">
      <c r="B21" s="5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">
      <c r="B22" s="54"/>
      <c r="C22" s="56"/>
      <c r="D22" s="56" t="s">
        <v>267</v>
      </c>
      <c r="E22" s="56"/>
      <c r="F22" s="67">
        <v>1116.5</v>
      </c>
      <c r="G22" s="56" t="s">
        <v>214</v>
      </c>
      <c r="H22" s="56"/>
      <c r="I22" s="57">
        <f>F22*1.68</f>
        <v>1875.72</v>
      </c>
      <c r="J22" s="56"/>
      <c r="K22" s="56"/>
      <c r="L22" s="56"/>
      <c r="M22" s="56"/>
      <c r="N22" s="56"/>
    </row>
    <row r="23" spans="2:14" ht="15">
      <c r="B23" s="54"/>
      <c r="C23" s="56"/>
      <c r="D23" s="56"/>
      <c r="E23" s="56"/>
      <c r="F23" s="67">
        <v>1116.5</v>
      </c>
      <c r="G23" s="56" t="s">
        <v>215</v>
      </c>
      <c r="H23" s="56"/>
      <c r="I23" s="57">
        <f>F23*2.22</f>
        <v>2478.63</v>
      </c>
      <c r="J23" s="56"/>
      <c r="K23" s="56"/>
      <c r="L23" s="56"/>
      <c r="M23" s="56"/>
      <c r="N23" s="56"/>
    </row>
    <row r="24" spans="2:14" ht="15">
      <c r="B24" s="54"/>
      <c r="C24" s="56"/>
      <c r="D24" s="56"/>
      <c r="E24" s="56"/>
      <c r="F24" s="67">
        <v>1116.5</v>
      </c>
      <c r="G24" s="56" t="s">
        <v>216</v>
      </c>
      <c r="H24" s="56"/>
      <c r="I24" s="68">
        <f>F24*0.69</f>
        <v>770.385</v>
      </c>
      <c r="J24" s="56"/>
      <c r="K24" s="56"/>
      <c r="L24" s="56"/>
      <c r="M24" s="56"/>
      <c r="N24" s="56"/>
    </row>
    <row r="25" spans="2:14" ht="15">
      <c r="B25" s="54"/>
      <c r="C25" s="56"/>
      <c r="D25" s="56"/>
      <c r="E25" s="56"/>
      <c r="F25" s="67">
        <v>1116.5</v>
      </c>
      <c r="G25" s="56" t="s">
        <v>217</v>
      </c>
      <c r="H25" s="56"/>
      <c r="I25" s="57">
        <f>F25*1.14</f>
        <v>1272.81</v>
      </c>
      <c r="J25" s="56"/>
      <c r="K25" s="56"/>
      <c r="L25" s="56"/>
      <c r="M25" s="56"/>
      <c r="N25" s="56"/>
    </row>
    <row r="26" spans="2:14" ht="15">
      <c r="B26" s="54"/>
      <c r="C26" s="56"/>
      <c r="D26" s="93" t="s">
        <v>268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4"/>
      <c r="C28" s="56"/>
      <c r="D28" s="56" t="s">
        <v>33</v>
      </c>
      <c r="E28" s="56"/>
      <c r="F28" s="67">
        <v>1116.5</v>
      </c>
      <c r="G28" s="56" t="s">
        <v>218</v>
      </c>
      <c r="H28" s="56"/>
      <c r="I28" s="68">
        <f>F28*0.57</f>
        <v>636.405</v>
      </c>
      <c r="J28" s="56"/>
      <c r="K28" s="56"/>
      <c r="L28" s="56"/>
      <c r="M28" s="56"/>
      <c r="N28" s="56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5">
      <c r="B31" s="54"/>
      <c r="C31" s="56"/>
      <c r="D31" s="56" t="s">
        <v>73</v>
      </c>
      <c r="E31" s="56"/>
      <c r="F31" s="67">
        <v>1116.5</v>
      </c>
      <c r="G31" s="56" t="s">
        <v>219</v>
      </c>
      <c r="H31" s="56"/>
      <c r="I31" s="68">
        <f>F31*0.39</f>
        <v>435.435</v>
      </c>
      <c r="J31" s="56"/>
      <c r="K31" s="56"/>
      <c r="L31" s="56"/>
      <c r="M31" s="56"/>
      <c r="N31" s="56"/>
    </row>
    <row r="32" spans="2:14" ht="15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.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6.5" customHeight="1">
      <c r="B34" s="54"/>
      <c r="C34" s="59"/>
      <c r="D34" s="56"/>
      <c r="E34" s="56"/>
      <c r="F34" s="56"/>
      <c r="G34" s="89" t="s">
        <v>26</v>
      </c>
      <c r="H34" s="89"/>
      <c r="I34" s="86">
        <f>SUM(I22:I33)</f>
        <v>7469.385</v>
      </c>
      <c r="J34" s="56"/>
      <c r="K34" s="56"/>
      <c r="L34" s="56"/>
      <c r="M34" s="56"/>
      <c r="N34" s="56"/>
    </row>
    <row r="35" spans="2:14" ht="15"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ht="0.75" customHeight="1" hidden="1">
      <c r="B36" s="54"/>
      <c r="C36" s="54"/>
      <c r="D36" s="54"/>
      <c r="E36" s="54"/>
      <c r="F36" s="54"/>
      <c r="G36" s="54"/>
      <c r="H36" s="54"/>
      <c r="I36" s="59"/>
      <c r="J36" s="59"/>
      <c r="K36" s="59"/>
      <c r="L36" s="59"/>
      <c r="M36" s="59"/>
      <c r="N36" s="59"/>
    </row>
    <row r="37" spans="2:14" ht="15" hidden="1">
      <c r="B37" s="54"/>
      <c r="C37" s="54"/>
      <c r="D37" s="54"/>
      <c r="E37" s="54"/>
      <c r="F37" s="54"/>
      <c r="G37" s="54"/>
      <c r="H37" s="54"/>
      <c r="I37" s="59"/>
      <c r="J37" s="59"/>
      <c r="K37" s="59"/>
      <c r="L37" s="59"/>
      <c r="M37" s="59"/>
      <c r="N37" s="59"/>
    </row>
    <row r="38" spans="2:14" ht="15" hidden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ht="15">
      <c r="B39" s="54"/>
      <c r="C39" s="54"/>
      <c r="D39" s="54"/>
      <c r="E39" s="54" t="s">
        <v>76</v>
      </c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15">
      <c r="B40" s="54"/>
      <c r="D40" s="54"/>
      <c r="E40" s="54" t="s">
        <v>37</v>
      </c>
      <c r="F40" s="54"/>
      <c r="G40" s="59"/>
      <c r="H40" s="54"/>
      <c r="I40" s="90">
        <v>13.5</v>
      </c>
      <c r="J40" s="90" t="s">
        <v>263</v>
      </c>
      <c r="K40" s="90"/>
      <c r="L40" s="91">
        <f>129.6*5.11</f>
        <v>662.256</v>
      </c>
      <c r="M40" s="54"/>
      <c r="N40" s="54"/>
    </row>
    <row r="41" spans="2:14" ht="15" hidden="1">
      <c r="B41" s="54"/>
      <c r="D41" s="54"/>
      <c r="E41" s="54"/>
      <c r="F41" s="54"/>
      <c r="G41" s="59"/>
      <c r="H41" s="54"/>
      <c r="I41" s="54"/>
      <c r="J41" s="54" t="s">
        <v>130</v>
      </c>
      <c r="K41" s="54"/>
      <c r="L41" s="54"/>
      <c r="M41" s="54"/>
      <c r="N41" s="54"/>
    </row>
    <row r="42" spans="9:14" ht="15">
      <c r="I42" s="90">
        <v>13.5</v>
      </c>
      <c r="J42" s="54" t="s">
        <v>262</v>
      </c>
      <c r="K42" s="54"/>
      <c r="L42" s="69">
        <f>60*5.11</f>
        <v>306.6</v>
      </c>
      <c r="M42" s="54"/>
      <c r="N42" s="54"/>
    </row>
    <row r="43" spans="9:14" ht="12" customHeight="1">
      <c r="I43" s="54"/>
      <c r="J43" s="54"/>
      <c r="K43" s="54"/>
      <c r="L43" s="54"/>
      <c r="M43" s="54"/>
      <c r="N43" s="54"/>
    </row>
    <row r="44" ht="15" hidden="1"/>
    <row r="45" ht="15" hidden="1"/>
    <row r="46" ht="15" hidden="1"/>
    <row r="47" ht="15" hidden="1"/>
    <row r="48" ht="15" hidden="1"/>
    <row r="49" spans="3:8" ht="15">
      <c r="C49" s="55" t="s">
        <v>249</v>
      </c>
      <c r="D49" s="97" t="s">
        <v>77</v>
      </c>
      <c r="E49" s="97"/>
      <c r="F49" s="97" t="s">
        <v>220</v>
      </c>
      <c r="G49" s="97"/>
      <c r="H49" s="97"/>
    </row>
    <row r="50" spans="3:8" ht="15">
      <c r="C50" s="70">
        <v>1116.5</v>
      </c>
      <c r="D50" s="97"/>
      <c r="E50" s="97" t="s">
        <v>221</v>
      </c>
      <c r="F50" s="97" t="s">
        <v>108</v>
      </c>
      <c r="G50" s="97"/>
      <c r="H50" s="97"/>
    </row>
    <row r="51" ht="15">
      <c r="F51" s="97" t="str">
        <f>D2</f>
        <v>январь  2012г</v>
      </c>
    </row>
    <row r="52" spans="3:8" ht="15">
      <c r="C52" s="71" t="s">
        <v>79</v>
      </c>
      <c r="D52" s="71" t="s">
        <v>80</v>
      </c>
      <c r="E52" s="71"/>
      <c r="F52" s="71"/>
      <c r="G52" s="71" t="s">
        <v>81</v>
      </c>
      <c r="H52" s="71" t="s">
        <v>82</v>
      </c>
    </row>
    <row r="53" spans="3:8" ht="20.25" customHeight="1">
      <c r="C53" s="72">
        <v>1</v>
      </c>
      <c r="D53" s="73" t="s">
        <v>265</v>
      </c>
      <c r="E53" s="74"/>
      <c r="F53" s="74"/>
      <c r="G53" s="74" t="s">
        <v>84</v>
      </c>
      <c r="H53" s="75">
        <f>D10</f>
        <v>10528.57</v>
      </c>
    </row>
    <row r="54" spans="3:8" ht="15">
      <c r="C54" s="76"/>
      <c r="D54" s="62" t="s">
        <v>125</v>
      </c>
      <c r="E54" s="62"/>
      <c r="F54" s="62"/>
      <c r="G54" s="62"/>
      <c r="H54" s="67">
        <f>1620/13.5*(5.11+1.5)</f>
        <v>793.2</v>
      </c>
    </row>
    <row r="55" spans="3:8" ht="15">
      <c r="C55" s="76"/>
      <c r="D55" s="62" t="s">
        <v>266</v>
      </c>
      <c r="E55" s="62"/>
      <c r="F55" s="62"/>
      <c r="G55" s="62"/>
      <c r="H55" s="82">
        <v>0</v>
      </c>
    </row>
    <row r="56" spans="3:8" ht="15">
      <c r="C56" s="77">
        <v>2</v>
      </c>
      <c r="D56" s="78" t="s">
        <v>2</v>
      </c>
      <c r="E56" s="79"/>
      <c r="F56" s="79"/>
      <c r="G56" s="79" t="s">
        <v>84</v>
      </c>
      <c r="H56" s="75">
        <f>G10</f>
        <v>5890.29</v>
      </c>
    </row>
    <row r="57" spans="3:8" ht="15">
      <c r="C57" s="76">
        <v>3</v>
      </c>
      <c r="D57" s="62" t="s">
        <v>26</v>
      </c>
      <c r="E57" s="62"/>
      <c r="F57" s="62"/>
      <c r="G57" s="62" t="s">
        <v>84</v>
      </c>
      <c r="H57" s="80">
        <f>SUM(H54:H56)</f>
        <v>6683.49</v>
      </c>
    </row>
    <row r="58" spans="3:9" ht="15">
      <c r="C58" s="81">
        <v>4</v>
      </c>
      <c r="D58" s="78" t="s">
        <v>87</v>
      </c>
      <c r="E58" s="82"/>
      <c r="F58" s="82"/>
      <c r="G58" s="78" t="s">
        <v>84</v>
      </c>
      <c r="H58" s="86">
        <f>SUM(H60:H70)</f>
        <v>7469.385</v>
      </c>
      <c r="I58" s="92">
        <f>H58-I34</f>
        <v>0</v>
      </c>
    </row>
    <row r="59" spans="3:8" ht="15">
      <c r="C59" s="76"/>
      <c r="D59" s="87"/>
      <c r="E59" s="62"/>
      <c r="F59" s="62"/>
      <c r="G59" s="62"/>
      <c r="H59" s="88"/>
    </row>
    <row r="60" spans="3:8" ht="15">
      <c r="C60" s="76">
        <v>1.68</v>
      </c>
      <c r="D60" s="62" t="s">
        <v>201</v>
      </c>
      <c r="E60" s="62" t="s">
        <v>202</v>
      </c>
      <c r="F60" s="62"/>
      <c r="G60" s="62" t="s">
        <v>84</v>
      </c>
      <c r="H60" s="57">
        <f>I22</f>
        <v>1875.72</v>
      </c>
    </row>
    <row r="61" spans="3:8" ht="15">
      <c r="C61" s="76">
        <v>2.22</v>
      </c>
      <c r="D61" s="62" t="s">
        <v>203</v>
      </c>
      <c r="E61" s="62"/>
      <c r="F61" s="62"/>
      <c r="G61" s="62" t="s">
        <v>84</v>
      </c>
      <c r="H61" s="57">
        <f>I23</f>
        <v>2478.63</v>
      </c>
    </row>
    <row r="62" spans="3:8" ht="15">
      <c r="C62" s="76"/>
      <c r="D62" s="62" t="s">
        <v>204</v>
      </c>
      <c r="E62" s="62"/>
      <c r="F62" s="62"/>
      <c r="G62" s="62" t="s">
        <v>84</v>
      </c>
      <c r="H62" s="56"/>
    </row>
    <row r="63" spans="3:8" ht="15">
      <c r="C63" s="76">
        <v>0.69</v>
      </c>
      <c r="D63" s="62" t="s">
        <v>205</v>
      </c>
      <c r="E63" s="62"/>
      <c r="F63" s="62"/>
      <c r="G63" s="62" t="s">
        <v>84</v>
      </c>
      <c r="H63" s="68">
        <f>I24</f>
        <v>770.385</v>
      </c>
    </row>
    <row r="64" spans="3:8" ht="15">
      <c r="C64" s="76"/>
      <c r="D64" s="62" t="s">
        <v>206</v>
      </c>
      <c r="E64" s="62"/>
      <c r="F64" s="62"/>
      <c r="G64" s="62"/>
      <c r="H64" s="62"/>
    </row>
    <row r="65" spans="3:8" ht="15">
      <c r="C65" s="76">
        <v>1.14</v>
      </c>
      <c r="D65" s="62" t="s">
        <v>207</v>
      </c>
      <c r="E65" s="62"/>
      <c r="F65" s="62"/>
      <c r="G65" s="62"/>
      <c r="H65" s="57">
        <f>I25</f>
        <v>1272.81</v>
      </c>
    </row>
    <row r="66" spans="3:8" ht="15">
      <c r="C66" s="76"/>
      <c r="D66" s="62" t="s">
        <v>208</v>
      </c>
      <c r="E66" s="62"/>
      <c r="F66" s="62" t="s">
        <v>209</v>
      </c>
      <c r="G66" s="62"/>
      <c r="H66" s="62"/>
    </row>
    <row r="67" spans="3:8" ht="15">
      <c r="C67" s="76">
        <v>0.57</v>
      </c>
      <c r="D67" s="62" t="s">
        <v>205</v>
      </c>
      <c r="E67" s="62"/>
      <c r="F67" s="62"/>
      <c r="G67" s="62"/>
      <c r="H67" s="68">
        <f>I28</f>
        <v>636.405</v>
      </c>
    </row>
    <row r="68" spans="3:8" ht="15">
      <c r="C68" s="76"/>
      <c r="D68" s="62" t="s">
        <v>210</v>
      </c>
      <c r="E68" s="62"/>
      <c r="F68" s="62"/>
      <c r="G68" s="62"/>
      <c r="H68" s="62"/>
    </row>
    <row r="69" spans="3:8" ht="15">
      <c r="C69" s="76">
        <v>0.39</v>
      </c>
      <c r="D69" s="62" t="s">
        <v>211</v>
      </c>
      <c r="E69" s="62"/>
      <c r="F69" s="62"/>
      <c r="G69" s="62"/>
      <c r="H69" s="68">
        <f>I31</f>
        <v>435.435</v>
      </c>
    </row>
    <row r="70" spans="3:8" ht="15">
      <c r="C70" s="81">
        <v>5.11</v>
      </c>
      <c r="D70" s="78" t="s">
        <v>95</v>
      </c>
      <c r="E70" s="82"/>
      <c r="F70" s="82"/>
      <c r="G70" s="82" t="s">
        <v>84</v>
      </c>
      <c r="H70" s="86">
        <f>SUM(H71:H72)</f>
        <v>0</v>
      </c>
    </row>
    <row r="71" spans="3:8" ht="15">
      <c r="C71" s="76"/>
      <c r="D71" s="83"/>
      <c r="E71" s="84"/>
      <c r="F71" s="62"/>
      <c r="G71" s="62"/>
      <c r="H71" s="56"/>
    </row>
    <row r="72" spans="3:8" ht="15">
      <c r="C72" s="76"/>
      <c r="D72" s="83"/>
      <c r="E72" s="84"/>
      <c r="F72" s="62"/>
      <c r="G72" s="62"/>
      <c r="H72" s="56"/>
    </row>
    <row r="73" spans="3:8" ht="15">
      <c r="C73" s="76"/>
      <c r="D73" s="62" t="s">
        <v>272</v>
      </c>
      <c r="E73" s="62"/>
      <c r="F73" s="62"/>
      <c r="G73" s="62" t="s">
        <v>84</v>
      </c>
      <c r="H73" s="62"/>
    </row>
    <row r="74" spans="3:8" ht="15">
      <c r="C74" s="76"/>
      <c r="D74" s="62"/>
      <c r="E74" s="62"/>
      <c r="F74" s="62"/>
      <c r="G74" s="62" t="s">
        <v>84</v>
      </c>
      <c r="H74" s="62"/>
    </row>
    <row r="75" spans="3:8" ht="15">
      <c r="C75" s="76" t="s">
        <v>271</v>
      </c>
      <c r="D75" s="62" t="s">
        <v>99</v>
      </c>
      <c r="E75" s="62"/>
      <c r="F75" s="62"/>
      <c r="G75" s="62"/>
      <c r="H75" s="67">
        <f>F99-4096.98</f>
        <v>10934.650000000003</v>
      </c>
    </row>
    <row r="76" spans="3:8" ht="15">
      <c r="C76" s="76"/>
      <c r="D76" s="62" t="s">
        <v>274</v>
      </c>
      <c r="E76" s="62"/>
      <c r="F76" s="62"/>
      <c r="G76" s="62" t="s">
        <v>84</v>
      </c>
      <c r="H76" s="67">
        <f>декаб2011г!H79</f>
        <v>11734.050000000001</v>
      </c>
    </row>
    <row r="77" spans="3:8" ht="15">
      <c r="C77" s="76"/>
      <c r="D77" s="62" t="s">
        <v>101</v>
      </c>
      <c r="E77" s="62"/>
      <c r="F77" s="62"/>
      <c r="G77" s="62" t="s">
        <v>84</v>
      </c>
      <c r="H77" s="62"/>
    </row>
    <row r="78" spans="3:8" ht="15">
      <c r="C78" s="76"/>
      <c r="D78" s="62"/>
      <c r="E78" s="62"/>
      <c r="F78" s="62"/>
      <c r="G78" s="62" t="s">
        <v>84</v>
      </c>
      <c r="H78" s="62"/>
    </row>
    <row r="79" spans="3:8" ht="15">
      <c r="C79" s="76"/>
      <c r="D79" s="62" t="s">
        <v>102</v>
      </c>
      <c r="E79" s="62"/>
      <c r="F79" s="62"/>
      <c r="G79" s="62" t="s">
        <v>84</v>
      </c>
      <c r="H79" s="62"/>
    </row>
    <row r="80" spans="3:8" ht="15">
      <c r="C80" s="94"/>
      <c r="D80" s="95" t="s">
        <v>277</v>
      </c>
      <c r="E80" s="95"/>
      <c r="F80" s="95"/>
      <c r="G80" s="95" t="s">
        <v>84</v>
      </c>
      <c r="H80" s="96">
        <f>H76+H57-H58</f>
        <v>10948.155</v>
      </c>
    </row>
    <row r="81" spans="3:8" ht="15">
      <c r="C81" s="62"/>
      <c r="D81" s="62"/>
      <c r="E81" s="62"/>
      <c r="F81" s="62"/>
      <c r="G81" s="62"/>
      <c r="H81" s="62"/>
    </row>
    <row r="82" ht="15">
      <c r="E82" s="55" t="s">
        <v>104</v>
      </c>
    </row>
    <row r="83" ht="15">
      <c r="E83" s="55" t="s">
        <v>105</v>
      </c>
    </row>
    <row r="84" spans="3:8" ht="15">
      <c r="C84" s="85" t="s">
        <v>193</v>
      </c>
      <c r="D84" s="85" t="s">
        <v>194</v>
      </c>
      <c r="E84" s="85" t="s">
        <v>195</v>
      </c>
      <c r="F84" s="85" t="s">
        <v>196</v>
      </c>
      <c r="G84" s="85"/>
      <c r="H84" s="85" t="s">
        <v>197</v>
      </c>
    </row>
    <row r="85" spans="3:8" ht="15">
      <c r="C85" s="85" t="s">
        <v>198</v>
      </c>
      <c r="D85" s="85"/>
      <c r="E85" s="85"/>
      <c r="F85" s="85">
        <v>472.56</v>
      </c>
      <c r="G85" s="85"/>
      <c r="H85" s="85">
        <v>827.49</v>
      </c>
    </row>
    <row r="86" spans="3:8" ht="15">
      <c r="C86" s="85" t="s">
        <v>213</v>
      </c>
      <c r="D86" s="85">
        <v>827.49</v>
      </c>
      <c r="E86" s="85">
        <v>1300.05</v>
      </c>
      <c r="F86" s="85">
        <v>679.84</v>
      </c>
      <c r="G86" s="85"/>
      <c r="H86" s="85">
        <v>1447.7</v>
      </c>
    </row>
    <row r="87" spans="3:8" ht="15">
      <c r="C87" s="85" t="s">
        <v>225</v>
      </c>
      <c r="D87" s="85">
        <v>1447.7</v>
      </c>
      <c r="E87" s="85">
        <v>1300.05</v>
      </c>
      <c r="F87" s="85">
        <v>933.03</v>
      </c>
      <c r="G87" s="85"/>
      <c r="H87" s="85">
        <v>1814.72</v>
      </c>
    </row>
    <row r="88" spans="3:8" ht="15">
      <c r="C88" s="85" t="s">
        <v>228</v>
      </c>
      <c r="D88" s="85">
        <v>1814.72</v>
      </c>
      <c r="E88" s="85">
        <v>1300.05</v>
      </c>
      <c r="F88" s="85">
        <v>1396.51</v>
      </c>
      <c r="G88" s="85"/>
      <c r="H88" s="85">
        <v>1718.26</v>
      </c>
    </row>
    <row r="89" spans="3:8" ht="15">
      <c r="C89" s="85" t="s">
        <v>229</v>
      </c>
      <c r="D89" s="85">
        <v>1718.26</v>
      </c>
      <c r="E89" s="85">
        <v>1300.05</v>
      </c>
      <c r="F89" s="85">
        <v>849.29</v>
      </c>
      <c r="G89" s="85"/>
      <c r="H89" s="85">
        <v>2169.03</v>
      </c>
    </row>
    <row r="90" spans="3:8" ht="15">
      <c r="C90" s="85" t="s">
        <v>242</v>
      </c>
      <c r="D90" s="85">
        <v>2169.03</v>
      </c>
      <c r="E90" s="85">
        <v>1300.05</v>
      </c>
      <c r="F90" s="85">
        <v>1499.5</v>
      </c>
      <c r="G90" s="85"/>
      <c r="H90" s="85">
        <v>1969.58</v>
      </c>
    </row>
    <row r="91" spans="3:8" ht="15">
      <c r="C91" s="85" t="s">
        <v>243</v>
      </c>
      <c r="D91" s="85">
        <v>1969.58</v>
      </c>
      <c r="E91" s="85">
        <v>1300.05</v>
      </c>
      <c r="F91" s="85">
        <v>873.96</v>
      </c>
      <c r="G91" s="85"/>
      <c r="H91" s="85">
        <v>2395.67</v>
      </c>
    </row>
    <row r="92" spans="3:8" ht="15">
      <c r="C92" s="85" t="s">
        <v>245</v>
      </c>
      <c r="D92" s="85">
        <v>23965.67</v>
      </c>
      <c r="E92" s="85">
        <v>1300.05</v>
      </c>
      <c r="F92" s="85">
        <v>1051.17</v>
      </c>
      <c r="G92" s="85"/>
      <c r="H92" s="85">
        <v>2644.55</v>
      </c>
    </row>
    <row r="93" spans="3:8" ht="15">
      <c r="C93" s="85" t="s">
        <v>248</v>
      </c>
      <c r="D93" s="85">
        <v>2644.56</v>
      </c>
      <c r="E93" s="85">
        <v>1303.95</v>
      </c>
      <c r="F93" s="85">
        <v>1166.63</v>
      </c>
      <c r="G93" s="85"/>
      <c r="H93" s="85">
        <v>2785.77</v>
      </c>
    </row>
    <row r="94" spans="3:8" ht="15">
      <c r="C94" s="85" t="s">
        <v>251</v>
      </c>
      <c r="D94" s="85">
        <v>2785.77</v>
      </c>
      <c r="E94" s="85">
        <v>1303.95</v>
      </c>
      <c r="F94" s="85">
        <v>929.02</v>
      </c>
      <c r="G94" s="85"/>
      <c r="H94" s="85">
        <v>3160.7</v>
      </c>
    </row>
    <row r="95" spans="3:8" ht="15">
      <c r="C95" s="85" t="s">
        <v>254</v>
      </c>
      <c r="D95" s="85">
        <v>3160.7</v>
      </c>
      <c r="E95" s="85">
        <v>1303.95</v>
      </c>
      <c r="F95" s="85">
        <v>974.66</v>
      </c>
      <c r="G95" s="85"/>
      <c r="H95" s="85">
        <v>3489.99</v>
      </c>
    </row>
    <row r="96" spans="3:8" ht="15">
      <c r="C96" s="85" t="s">
        <v>255</v>
      </c>
      <c r="D96" s="85">
        <v>3489.99</v>
      </c>
      <c r="E96" s="85">
        <v>1303.95</v>
      </c>
      <c r="F96" s="85">
        <v>1417.71</v>
      </c>
      <c r="G96" s="85"/>
      <c r="H96" s="85">
        <v>3376.23</v>
      </c>
    </row>
    <row r="97" spans="3:8" ht="15">
      <c r="C97" s="85" t="s">
        <v>257</v>
      </c>
      <c r="D97" s="85">
        <v>3376.23</v>
      </c>
      <c r="E97" s="85">
        <v>1303.95</v>
      </c>
      <c r="F97" s="85">
        <v>1950.38</v>
      </c>
      <c r="G97" s="85"/>
      <c r="H97" s="85">
        <v>2729.8</v>
      </c>
    </row>
    <row r="98" spans="3:8" ht="15">
      <c r="C98" s="85" t="s">
        <v>260</v>
      </c>
      <c r="D98" s="67">
        <f>H97</f>
        <v>2729.8</v>
      </c>
      <c r="E98" s="67">
        <v>1303.95</v>
      </c>
      <c r="F98" s="67">
        <v>837.37</v>
      </c>
      <c r="G98" s="85"/>
      <c r="H98" s="67">
        <f>D98+E98-F98</f>
        <v>3196.38</v>
      </c>
    </row>
    <row r="99" ht="15">
      <c r="F99" s="55">
        <f>SUM(F85:F98)</f>
        <v>15031.630000000003</v>
      </c>
    </row>
  </sheetData>
  <sheetProtection/>
  <mergeCells count="2">
    <mergeCell ref="D14:E14"/>
    <mergeCell ref="J14:N14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  <colBreaks count="1" manualBreakCount="1">
    <brk id="15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2:N100"/>
  <sheetViews>
    <sheetView zoomScalePageLayoutView="0" workbookViewId="0" topLeftCell="A1">
      <selection activeCell="A43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270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23979.76</v>
      </c>
      <c r="D8" s="57">
        <v>3059.19</v>
      </c>
      <c r="E8" s="57">
        <v>1935.43</v>
      </c>
      <c r="F8" s="56"/>
      <c r="G8" s="57">
        <f>E8</f>
        <v>1935.43</v>
      </c>
      <c r="H8" s="57">
        <f>C8+D8-G8</f>
        <v>25103.519999999997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36822.97</v>
      </c>
      <c r="D9" s="58">
        <v>7469.38</v>
      </c>
      <c r="E9" s="57">
        <v>4648.98</v>
      </c>
      <c r="F9" s="56"/>
      <c r="G9" s="57">
        <f>E9</f>
        <v>4648.98</v>
      </c>
      <c r="H9" s="57">
        <f>C9+D9-G9</f>
        <v>39643.369999999995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6584.41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4" t="s">
        <v>16</v>
      </c>
      <c r="K14" s="144"/>
      <c r="L14" s="144"/>
      <c r="M14" s="144"/>
      <c r="N14" s="143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6" t="s">
        <v>259</v>
      </c>
      <c r="K15" s="56" t="s">
        <v>22</v>
      </c>
      <c r="L15" s="56" t="s">
        <v>67</v>
      </c>
      <c r="M15" s="56" t="s">
        <v>68</v>
      </c>
      <c r="N15" s="56" t="s">
        <v>23</v>
      </c>
    </row>
    <row r="16" spans="2:14" ht="15">
      <c r="B16" s="54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4"/>
      <c r="C17" s="56"/>
      <c r="D17" s="62"/>
      <c r="E17" s="56"/>
      <c r="F17" s="56"/>
      <c r="G17" s="56"/>
      <c r="H17" s="56"/>
      <c r="I17" s="56"/>
      <c r="J17" s="56"/>
      <c r="K17" s="56"/>
      <c r="L17" s="56"/>
      <c r="M17" s="56" t="s">
        <v>26</v>
      </c>
      <c r="N17" s="56">
        <f>SUM(N16:N16)</f>
        <v>0</v>
      </c>
    </row>
    <row r="18" spans="2:14" ht="15">
      <c r="B18" s="54"/>
      <c r="C18" s="63"/>
      <c r="D18" s="64"/>
      <c r="E18" s="65"/>
      <c r="F18" s="6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4"/>
      <c r="C19" s="63"/>
      <c r="D19" s="64"/>
      <c r="E19" s="65"/>
      <c r="F19" s="66"/>
      <c r="G19" s="56"/>
      <c r="H19" s="56"/>
      <c r="I19" s="56"/>
      <c r="J19" s="56"/>
      <c r="K19" s="56"/>
      <c r="L19" s="56"/>
      <c r="M19" s="56"/>
      <c r="N19" s="56"/>
    </row>
    <row r="20" spans="2:14" ht="15">
      <c r="B20" s="54"/>
      <c r="C20" s="56"/>
      <c r="D20" s="56"/>
      <c r="E20" s="56"/>
      <c r="F20" s="56"/>
      <c r="G20" s="56"/>
      <c r="H20" s="54" t="s">
        <v>69</v>
      </c>
      <c r="I20" s="57">
        <f>SUM(I16:I19)</f>
        <v>0</v>
      </c>
      <c r="J20" s="56"/>
      <c r="K20" s="56"/>
      <c r="L20" s="56"/>
      <c r="M20" s="56"/>
      <c r="N20" s="56"/>
    </row>
    <row r="21" spans="2:14" ht="15">
      <c r="B21" s="5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">
      <c r="B22" s="54"/>
      <c r="C22" s="56"/>
      <c r="D22" s="56" t="s">
        <v>267</v>
      </c>
      <c r="E22" s="56"/>
      <c r="F22" s="67">
        <v>1116.5</v>
      </c>
      <c r="G22" s="56" t="s">
        <v>214</v>
      </c>
      <c r="H22" s="56"/>
      <c r="I22" s="57">
        <f>F22*1.68</f>
        <v>1875.72</v>
      </c>
      <c r="J22" s="56"/>
      <c r="K22" s="56"/>
      <c r="L22" s="56"/>
      <c r="M22" s="56"/>
      <c r="N22" s="56"/>
    </row>
    <row r="23" spans="2:14" ht="15">
      <c r="B23" s="54"/>
      <c r="C23" s="56"/>
      <c r="D23" s="56"/>
      <c r="E23" s="56"/>
      <c r="F23" s="67">
        <v>1116.5</v>
      </c>
      <c r="G23" s="56" t="s">
        <v>215</v>
      </c>
      <c r="H23" s="56"/>
      <c r="I23" s="57">
        <f>F23*2.22</f>
        <v>2478.63</v>
      </c>
      <c r="J23" s="56"/>
      <c r="K23" s="56"/>
      <c r="L23" s="56"/>
      <c r="M23" s="56"/>
      <c r="N23" s="56"/>
    </row>
    <row r="24" spans="2:14" ht="15">
      <c r="B24" s="54"/>
      <c r="C24" s="56"/>
      <c r="D24" s="56"/>
      <c r="E24" s="56"/>
      <c r="F24" s="67">
        <v>1116.5</v>
      </c>
      <c r="G24" s="56" t="s">
        <v>216</v>
      </c>
      <c r="H24" s="56"/>
      <c r="I24" s="68">
        <f>F24*0.69</f>
        <v>770.385</v>
      </c>
      <c r="J24" s="56"/>
      <c r="K24" s="56"/>
      <c r="L24" s="56"/>
      <c r="M24" s="56"/>
      <c r="N24" s="56"/>
    </row>
    <row r="25" spans="2:14" ht="15">
      <c r="B25" s="54"/>
      <c r="C25" s="56"/>
      <c r="D25" s="56"/>
      <c r="E25" s="56"/>
      <c r="F25" s="67">
        <v>1116.5</v>
      </c>
      <c r="G25" s="56" t="s">
        <v>217</v>
      </c>
      <c r="H25" s="56"/>
      <c r="I25" s="57">
        <f>F25*1.14</f>
        <v>1272.81</v>
      </c>
      <c r="J25" s="56"/>
      <c r="K25" s="56"/>
      <c r="L25" s="56"/>
      <c r="M25" s="56"/>
      <c r="N25" s="56"/>
    </row>
    <row r="26" spans="2:14" ht="15">
      <c r="B26" s="54"/>
      <c r="C26" s="56"/>
      <c r="D26" s="93" t="s">
        <v>268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4"/>
      <c r="C28" s="56"/>
      <c r="D28" s="56" t="s">
        <v>33</v>
      </c>
      <c r="E28" s="56"/>
      <c r="F28" s="67">
        <v>1116.5</v>
      </c>
      <c r="G28" s="56" t="s">
        <v>218</v>
      </c>
      <c r="H28" s="56"/>
      <c r="I28" s="68">
        <f>F28*0.57</f>
        <v>636.405</v>
      </c>
      <c r="J28" s="56"/>
      <c r="K28" s="56"/>
      <c r="L28" s="56"/>
      <c r="M28" s="56"/>
      <c r="N28" s="56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5">
      <c r="B31" s="54"/>
      <c r="C31" s="56"/>
      <c r="D31" s="56" t="s">
        <v>73</v>
      </c>
      <c r="E31" s="56"/>
      <c r="F31" s="67">
        <v>1116.5</v>
      </c>
      <c r="G31" s="56" t="s">
        <v>219</v>
      </c>
      <c r="H31" s="56"/>
      <c r="I31" s="68">
        <f>F31*0.39</f>
        <v>435.435</v>
      </c>
      <c r="J31" s="56"/>
      <c r="K31" s="56"/>
      <c r="L31" s="56"/>
      <c r="M31" s="56"/>
      <c r="N31" s="56"/>
    </row>
    <row r="32" spans="2:14" ht="15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.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6.5" customHeight="1">
      <c r="B34" s="54"/>
      <c r="C34" s="59"/>
      <c r="D34" s="56"/>
      <c r="E34" s="56"/>
      <c r="F34" s="56"/>
      <c r="G34" s="89" t="s">
        <v>26</v>
      </c>
      <c r="H34" s="89"/>
      <c r="I34" s="86">
        <f>SUM(I22:I33)</f>
        <v>7469.385</v>
      </c>
      <c r="J34" s="56"/>
      <c r="K34" s="56"/>
      <c r="L34" s="56"/>
      <c r="M34" s="56"/>
      <c r="N34" s="56"/>
    </row>
    <row r="35" spans="2:14" ht="15"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ht="0.75" customHeight="1" hidden="1">
      <c r="B36" s="54"/>
      <c r="C36" s="54"/>
      <c r="D36" s="54"/>
      <c r="E36" s="54"/>
      <c r="F36" s="54"/>
      <c r="G36" s="54"/>
      <c r="H36" s="54"/>
      <c r="I36" s="59"/>
      <c r="J36" s="59"/>
      <c r="K36" s="59"/>
      <c r="L36" s="59"/>
      <c r="M36" s="59"/>
      <c r="N36" s="59"/>
    </row>
    <row r="37" spans="2:14" ht="15" hidden="1">
      <c r="B37" s="54"/>
      <c r="C37" s="54"/>
      <c r="D37" s="54"/>
      <c r="E37" s="54"/>
      <c r="F37" s="54"/>
      <c r="G37" s="54"/>
      <c r="H37" s="54"/>
      <c r="I37" s="59"/>
      <c r="J37" s="59"/>
      <c r="K37" s="59"/>
      <c r="L37" s="59"/>
      <c r="M37" s="59"/>
      <c r="N37" s="59"/>
    </row>
    <row r="38" spans="2:14" ht="15" hidden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ht="15">
      <c r="B39" s="54"/>
      <c r="C39" s="54"/>
      <c r="D39" s="54"/>
      <c r="E39" s="54" t="s">
        <v>76</v>
      </c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15">
      <c r="B40" s="54"/>
      <c r="D40" s="54"/>
      <c r="E40" s="54" t="s">
        <v>37</v>
      </c>
      <c r="F40" s="54"/>
      <c r="G40" s="59"/>
      <c r="H40" s="54"/>
      <c r="I40" s="90">
        <v>13.5</v>
      </c>
      <c r="J40" s="90" t="s">
        <v>263</v>
      </c>
      <c r="K40" s="90"/>
      <c r="L40" s="91">
        <f>129.6*5.11</f>
        <v>662.256</v>
      </c>
      <c r="M40" s="54"/>
      <c r="N40" s="54"/>
    </row>
    <row r="41" spans="2:14" ht="15" hidden="1">
      <c r="B41" s="54"/>
      <c r="D41" s="54"/>
      <c r="E41" s="54"/>
      <c r="F41" s="54"/>
      <c r="G41" s="59"/>
      <c r="H41" s="54"/>
      <c r="I41" s="54"/>
      <c r="J41" s="54" t="s">
        <v>130</v>
      </c>
      <c r="K41" s="54"/>
      <c r="L41" s="54"/>
      <c r="M41" s="54"/>
      <c r="N41" s="54"/>
    </row>
    <row r="42" spans="9:14" ht="15">
      <c r="I42" s="90">
        <v>13.5</v>
      </c>
      <c r="J42" s="54" t="s">
        <v>262</v>
      </c>
      <c r="K42" s="54"/>
      <c r="L42" s="69">
        <f>60*5.11</f>
        <v>306.6</v>
      </c>
      <c r="M42" s="54"/>
      <c r="N42" s="54"/>
    </row>
    <row r="43" spans="9:14" ht="12" customHeight="1">
      <c r="I43" s="54"/>
      <c r="J43" s="54"/>
      <c r="K43" s="54"/>
      <c r="L43" s="54"/>
      <c r="M43" s="54"/>
      <c r="N43" s="54"/>
    </row>
    <row r="44" ht="15" hidden="1"/>
    <row r="45" ht="15" hidden="1"/>
    <row r="46" ht="15" hidden="1"/>
    <row r="47" ht="15" hidden="1"/>
    <row r="48" ht="15" hidden="1"/>
    <row r="49" spans="3:6" ht="15">
      <c r="C49" s="55" t="s">
        <v>249</v>
      </c>
      <c r="D49" s="55" t="s">
        <v>77</v>
      </c>
      <c r="F49" s="55" t="s">
        <v>220</v>
      </c>
    </row>
    <row r="50" spans="3:6" ht="15">
      <c r="C50" s="70">
        <v>1116.5</v>
      </c>
      <c r="E50" s="55" t="s">
        <v>221</v>
      </c>
      <c r="F50" s="55" t="s">
        <v>108</v>
      </c>
    </row>
    <row r="51" ht="15">
      <c r="F51" s="55" t="str">
        <f>D2</f>
        <v>февраль2012г</v>
      </c>
    </row>
    <row r="52" spans="3:8" ht="15">
      <c r="C52" s="71" t="s">
        <v>79</v>
      </c>
      <c r="D52" s="71" t="s">
        <v>80</v>
      </c>
      <c r="E52" s="71"/>
      <c r="F52" s="71"/>
      <c r="G52" s="71" t="s">
        <v>81</v>
      </c>
      <c r="H52" s="71" t="s">
        <v>82</v>
      </c>
    </row>
    <row r="53" spans="3:8" ht="20.25" customHeight="1">
      <c r="C53" s="72">
        <v>1</v>
      </c>
      <c r="D53" s="73" t="s">
        <v>265</v>
      </c>
      <c r="E53" s="74"/>
      <c r="F53" s="74"/>
      <c r="G53" s="74" t="s">
        <v>84</v>
      </c>
      <c r="H53" s="75">
        <f>D10</f>
        <v>10528.57</v>
      </c>
    </row>
    <row r="54" spans="3:8" ht="15">
      <c r="C54" s="76" t="s">
        <v>196</v>
      </c>
      <c r="D54" s="62" t="s">
        <v>125</v>
      </c>
      <c r="E54" s="62"/>
      <c r="F54" s="62"/>
      <c r="G54" s="62"/>
      <c r="H54" s="67"/>
    </row>
    <row r="55" spans="3:8" ht="15">
      <c r="C55" s="76" t="s">
        <v>276</v>
      </c>
      <c r="D55" s="62" t="s">
        <v>266</v>
      </c>
      <c r="E55" s="62"/>
      <c r="F55" s="62"/>
      <c r="G55" s="62"/>
      <c r="H55" s="82">
        <v>0</v>
      </c>
    </row>
    <row r="56" spans="3:8" ht="15">
      <c r="C56" s="77">
        <v>2</v>
      </c>
      <c r="D56" s="78" t="s">
        <v>2</v>
      </c>
      <c r="E56" s="79"/>
      <c r="F56" s="79"/>
      <c r="G56" s="79" t="s">
        <v>84</v>
      </c>
      <c r="H56" s="75">
        <f>G10</f>
        <v>6584.41</v>
      </c>
    </row>
    <row r="57" spans="3:8" ht="15">
      <c r="C57" s="76">
        <v>3</v>
      </c>
      <c r="D57" s="62" t="s">
        <v>26</v>
      </c>
      <c r="E57" s="62"/>
      <c r="F57" s="62"/>
      <c r="G57" s="62" t="s">
        <v>84</v>
      </c>
      <c r="H57" s="80">
        <f>SUM(H54:H56)</f>
        <v>6584.41</v>
      </c>
    </row>
    <row r="58" spans="3:9" ht="15">
      <c r="C58" s="81">
        <v>4</v>
      </c>
      <c r="D58" s="78" t="s">
        <v>87</v>
      </c>
      <c r="E58" s="82"/>
      <c r="F58" s="82"/>
      <c r="G58" s="78" t="s">
        <v>84</v>
      </c>
      <c r="H58" s="86">
        <f>SUM(H60:H70)</f>
        <v>7469.385</v>
      </c>
      <c r="I58" s="92">
        <f>H58-I34</f>
        <v>0</v>
      </c>
    </row>
    <row r="59" spans="3:8" ht="15">
      <c r="C59" s="76"/>
      <c r="D59" s="87"/>
      <c r="E59" s="62"/>
      <c r="F59" s="62"/>
      <c r="G59" s="62"/>
      <c r="H59" s="88"/>
    </row>
    <row r="60" spans="3:8" ht="15">
      <c r="C60" s="76">
        <v>1.68</v>
      </c>
      <c r="D60" s="62" t="s">
        <v>201</v>
      </c>
      <c r="E60" s="62" t="s">
        <v>202</v>
      </c>
      <c r="F60" s="62"/>
      <c r="G60" s="62" t="s">
        <v>84</v>
      </c>
      <c r="H60" s="57">
        <f>I22</f>
        <v>1875.72</v>
      </c>
    </row>
    <row r="61" spans="3:8" ht="15">
      <c r="C61" s="76">
        <v>2.22</v>
      </c>
      <c r="D61" s="62" t="s">
        <v>203</v>
      </c>
      <c r="E61" s="62"/>
      <c r="F61" s="62"/>
      <c r="G61" s="62" t="s">
        <v>84</v>
      </c>
      <c r="H61" s="57">
        <f>I23</f>
        <v>2478.63</v>
      </c>
    </row>
    <row r="62" spans="3:8" ht="15">
      <c r="C62" s="76"/>
      <c r="D62" s="62" t="s">
        <v>204</v>
      </c>
      <c r="E62" s="62"/>
      <c r="F62" s="62"/>
      <c r="G62" s="62" t="s">
        <v>84</v>
      </c>
      <c r="H62" s="56"/>
    </row>
    <row r="63" spans="3:8" ht="15">
      <c r="C63" s="76">
        <v>0.69</v>
      </c>
      <c r="D63" s="62" t="s">
        <v>205</v>
      </c>
      <c r="E63" s="62"/>
      <c r="F63" s="62"/>
      <c r="G63" s="62" t="s">
        <v>84</v>
      </c>
      <c r="H63" s="68">
        <f>I24</f>
        <v>770.385</v>
      </c>
    </row>
    <row r="64" spans="3:8" ht="15">
      <c r="C64" s="76"/>
      <c r="D64" s="62" t="s">
        <v>206</v>
      </c>
      <c r="E64" s="62"/>
      <c r="F64" s="62"/>
      <c r="G64" s="62"/>
      <c r="H64" s="62"/>
    </row>
    <row r="65" spans="3:8" ht="15">
      <c r="C65" s="76">
        <v>1.14</v>
      </c>
      <c r="D65" s="62" t="s">
        <v>207</v>
      </c>
      <c r="E65" s="62"/>
      <c r="F65" s="62"/>
      <c r="G65" s="62"/>
      <c r="H65" s="57">
        <f>I25</f>
        <v>1272.81</v>
      </c>
    </row>
    <row r="66" spans="3:8" ht="15">
      <c r="C66" s="76"/>
      <c r="D66" s="62" t="s">
        <v>208</v>
      </c>
      <c r="E66" s="62"/>
      <c r="F66" s="62" t="s">
        <v>209</v>
      </c>
      <c r="G66" s="62"/>
      <c r="H66" s="62"/>
    </row>
    <row r="67" spans="3:8" ht="15">
      <c r="C67" s="76">
        <v>0.57</v>
      </c>
      <c r="D67" s="62" t="s">
        <v>205</v>
      </c>
      <c r="E67" s="62"/>
      <c r="F67" s="62"/>
      <c r="G67" s="62"/>
      <c r="H67" s="68">
        <f>I28</f>
        <v>636.405</v>
      </c>
    </row>
    <row r="68" spans="3:8" ht="15">
      <c r="C68" s="76"/>
      <c r="D68" s="62" t="s">
        <v>210</v>
      </c>
      <c r="E68" s="62"/>
      <c r="F68" s="62"/>
      <c r="G68" s="62"/>
      <c r="H68" s="62"/>
    </row>
    <row r="69" spans="3:8" ht="15">
      <c r="C69" s="76">
        <v>0.39</v>
      </c>
      <c r="D69" s="62" t="s">
        <v>211</v>
      </c>
      <c r="E69" s="62"/>
      <c r="F69" s="62"/>
      <c r="G69" s="62"/>
      <c r="H69" s="68">
        <f>I31</f>
        <v>435.435</v>
      </c>
    </row>
    <row r="70" spans="3:8" ht="15">
      <c r="C70" s="81">
        <v>5.11</v>
      </c>
      <c r="D70" s="78" t="s">
        <v>95</v>
      </c>
      <c r="E70" s="82"/>
      <c r="F70" s="82"/>
      <c r="G70" s="82" t="s">
        <v>84</v>
      </c>
      <c r="H70" s="86">
        <f>SUM(H71:H72)</f>
        <v>0</v>
      </c>
    </row>
    <row r="71" spans="3:8" ht="15">
      <c r="C71" s="76"/>
      <c r="D71" s="83"/>
      <c r="E71" s="84"/>
      <c r="F71" s="62"/>
      <c r="G71" s="62"/>
      <c r="H71" s="56"/>
    </row>
    <row r="72" spans="3:8" ht="15">
      <c r="C72" s="76"/>
      <c r="D72" s="83"/>
      <c r="E72" s="84"/>
      <c r="F72" s="62"/>
      <c r="G72" s="62"/>
      <c r="H72" s="56"/>
    </row>
    <row r="73" spans="3:8" ht="15">
      <c r="C73" s="76"/>
      <c r="D73" s="62" t="s">
        <v>272</v>
      </c>
      <c r="E73" s="62"/>
      <c r="F73" s="62"/>
      <c r="G73" s="62" t="s">
        <v>84</v>
      </c>
      <c r="H73" s="62"/>
    </row>
    <row r="74" spans="3:8" ht="15">
      <c r="C74" s="76"/>
      <c r="D74" s="62"/>
      <c r="E74" s="62"/>
      <c r="F74" s="62"/>
      <c r="G74" s="62" t="s">
        <v>84</v>
      </c>
      <c r="H74" s="62"/>
    </row>
    <row r="75" spans="3:8" ht="15">
      <c r="C75" s="76" t="s">
        <v>273</v>
      </c>
      <c r="D75" s="62" t="s">
        <v>99</v>
      </c>
      <c r="E75" s="62"/>
      <c r="F75" s="62"/>
      <c r="G75" s="62"/>
      <c r="H75" s="67">
        <v>11928.48</v>
      </c>
    </row>
    <row r="76" spans="3:8" ht="15">
      <c r="C76" s="76"/>
      <c r="D76" s="62" t="s">
        <v>274</v>
      </c>
      <c r="E76" s="62"/>
      <c r="F76" s="62"/>
      <c r="G76" s="62" t="s">
        <v>84</v>
      </c>
      <c r="H76" s="67">
        <v>10948.16</v>
      </c>
    </row>
    <row r="77" spans="3:8" ht="15">
      <c r="C77" s="76"/>
      <c r="D77" s="62" t="s">
        <v>101</v>
      </c>
      <c r="E77" s="62"/>
      <c r="F77" s="62"/>
      <c r="G77" s="62" t="s">
        <v>84</v>
      </c>
      <c r="H77" s="62"/>
    </row>
    <row r="78" spans="3:8" ht="15">
      <c r="C78" s="76"/>
      <c r="D78" s="62"/>
      <c r="E78" s="62"/>
      <c r="F78" s="62"/>
      <c r="G78" s="62" t="s">
        <v>84</v>
      </c>
      <c r="H78" s="62"/>
    </row>
    <row r="79" spans="3:8" ht="15">
      <c r="C79" s="76"/>
      <c r="D79" s="62" t="s">
        <v>102</v>
      </c>
      <c r="E79" s="62"/>
      <c r="F79" s="62"/>
      <c r="G79" s="62" t="s">
        <v>84</v>
      </c>
      <c r="H79" s="62"/>
    </row>
    <row r="80" spans="3:8" ht="15">
      <c r="C80" s="94"/>
      <c r="D80" s="95" t="s">
        <v>275</v>
      </c>
      <c r="E80" s="95"/>
      <c r="F80" s="95"/>
      <c r="G80" s="95" t="s">
        <v>84</v>
      </c>
      <c r="H80" s="96">
        <f>H76+H57-H58</f>
        <v>10063.185</v>
      </c>
    </row>
    <row r="81" spans="3:8" ht="15">
      <c r="C81" s="62"/>
      <c r="D81" s="62"/>
      <c r="E81" s="62"/>
      <c r="F81" s="62"/>
      <c r="G81" s="62"/>
      <c r="H81" s="62"/>
    </row>
    <row r="82" ht="15">
      <c r="E82" s="55" t="s">
        <v>104</v>
      </c>
    </row>
    <row r="83" ht="15">
      <c r="E83" s="55" t="s">
        <v>105</v>
      </c>
    </row>
    <row r="84" spans="3:8" ht="15">
      <c r="C84" s="85" t="s">
        <v>193</v>
      </c>
      <c r="D84" s="85" t="s">
        <v>194</v>
      </c>
      <c r="E84" s="85" t="s">
        <v>195</v>
      </c>
      <c r="F84" s="85" t="s">
        <v>196</v>
      </c>
      <c r="G84" s="85"/>
      <c r="H84" s="85" t="s">
        <v>197</v>
      </c>
    </row>
    <row r="85" spans="3:8" ht="15">
      <c r="C85" s="85" t="s">
        <v>198</v>
      </c>
      <c r="D85" s="85"/>
      <c r="E85" s="85"/>
      <c r="F85" s="85">
        <v>472.56</v>
      </c>
      <c r="G85" s="85"/>
      <c r="H85" s="85">
        <v>827.49</v>
      </c>
    </row>
    <row r="86" spans="3:8" ht="15">
      <c r="C86" s="85" t="s">
        <v>213</v>
      </c>
      <c r="D86" s="85">
        <v>827.49</v>
      </c>
      <c r="E86" s="85">
        <v>1300.05</v>
      </c>
      <c r="F86" s="85">
        <v>679.84</v>
      </c>
      <c r="G86" s="85"/>
      <c r="H86" s="85">
        <v>1447.7</v>
      </c>
    </row>
    <row r="87" spans="3:8" ht="15">
      <c r="C87" s="85" t="s">
        <v>225</v>
      </c>
      <c r="D87" s="85">
        <v>1447.7</v>
      </c>
      <c r="E87" s="85">
        <v>1300.05</v>
      </c>
      <c r="F87" s="85">
        <v>933.03</v>
      </c>
      <c r="G87" s="85"/>
      <c r="H87" s="85">
        <v>1814.72</v>
      </c>
    </row>
    <row r="88" spans="3:8" ht="15">
      <c r="C88" s="85" t="s">
        <v>228</v>
      </c>
      <c r="D88" s="85">
        <v>1814.72</v>
      </c>
      <c r="E88" s="85">
        <v>1300.05</v>
      </c>
      <c r="F88" s="85">
        <v>1396.51</v>
      </c>
      <c r="G88" s="85"/>
      <c r="H88" s="85">
        <v>1718.26</v>
      </c>
    </row>
    <row r="89" spans="3:8" ht="15">
      <c r="C89" s="85" t="s">
        <v>229</v>
      </c>
      <c r="D89" s="85">
        <v>1718.26</v>
      </c>
      <c r="E89" s="85">
        <v>1300.05</v>
      </c>
      <c r="F89" s="85">
        <v>849.29</v>
      </c>
      <c r="G89" s="85"/>
      <c r="H89" s="85">
        <v>2169.03</v>
      </c>
    </row>
    <row r="90" spans="3:8" ht="15">
      <c r="C90" s="85" t="s">
        <v>242</v>
      </c>
      <c r="D90" s="85">
        <v>2169.03</v>
      </c>
      <c r="E90" s="85">
        <v>1300.05</v>
      </c>
      <c r="F90" s="85">
        <v>1499.5</v>
      </c>
      <c r="G90" s="85"/>
      <c r="H90" s="85">
        <v>1969.58</v>
      </c>
    </row>
    <row r="91" spans="3:8" ht="15">
      <c r="C91" s="85" t="s">
        <v>243</v>
      </c>
      <c r="D91" s="85">
        <v>1969.58</v>
      </c>
      <c r="E91" s="85">
        <v>1300.05</v>
      </c>
      <c r="F91" s="85">
        <v>873.96</v>
      </c>
      <c r="G91" s="85"/>
      <c r="H91" s="85">
        <v>2395.67</v>
      </c>
    </row>
    <row r="92" spans="3:8" ht="15">
      <c r="C92" s="85" t="s">
        <v>245</v>
      </c>
      <c r="D92" s="85">
        <v>23965.67</v>
      </c>
      <c r="E92" s="85">
        <v>1300.05</v>
      </c>
      <c r="F92" s="85">
        <v>1051.17</v>
      </c>
      <c r="G92" s="85"/>
      <c r="H92" s="85">
        <v>2644.55</v>
      </c>
    </row>
    <row r="93" spans="3:8" ht="15">
      <c r="C93" s="85" t="s">
        <v>248</v>
      </c>
      <c r="D93" s="85">
        <v>2644.56</v>
      </c>
      <c r="E93" s="85">
        <v>1303.95</v>
      </c>
      <c r="F93" s="85">
        <v>1166.63</v>
      </c>
      <c r="G93" s="85"/>
      <c r="H93" s="85">
        <v>2785.77</v>
      </c>
    </row>
    <row r="94" spans="3:8" ht="15">
      <c r="C94" s="85" t="s">
        <v>251</v>
      </c>
      <c r="D94" s="85">
        <v>2785.77</v>
      </c>
      <c r="E94" s="85">
        <v>1303.95</v>
      </c>
      <c r="F94" s="85">
        <v>929.02</v>
      </c>
      <c r="G94" s="85"/>
      <c r="H94" s="85">
        <v>3160.7</v>
      </c>
    </row>
    <row r="95" spans="3:8" ht="15">
      <c r="C95" s="85" t="s">
        <v>254</v>
      </c>
      <c r="D95" s="85">
        <v>3160.7</v>
      </c>
      <c r="E95" s="85">
        <v>1303.95</v>
      </c>
      <c r="F95" s="85">
        <v>974.66</v>
      </c>
      <c r="G95" s="85"/>
      <c r="H95" s="85">
        <v>3489.99</v>
      </c>
    </row>
    <row r="96" spans="3:8" ht="15">
      <c r="C96" s="85" t="s">
        <v>255</v>
      </c>
      <c r="D96" s="85">
        <v>3489.99</v>
      </c>
      <c r="E96" s="85">
        <v>1303.95</v>
      </c>
      <c r="F96" s="85">
        <v>1417.71</v>
      </c>
      <c r="G96" s="85"/>
      <c r="H96" s="85">
        <v>3376.23</v>
      </c>
    </row>
    <row r="97" spans="3:8" ht="15">
      <c r="C97" s="85" t="s">
        <v>257</v>
      </c>
      <c r="D97" s="85">
        <v>3376.23</v>
      </c>
      <c r="E97" s="85">
        <v>1303.95</v>
      </c>
      <c r="F97" s="85">
        <v>1950.38</v>
      </c>
      <c r="G97" s="85"/>
      <c r="H97" s="85">
        <v>2729.8</v>
      </c>
    </row>
    <row r="98" spans="3:8" ht="15">
      <c r="C98" s="85" t="s">
        <v>260</v>
      </c>
      <c r="D98" s="67">
        <f>H97</f>
        <v>2729.8</v>
      </c>
      <c r="E98" s="67">
        <v>1303.95</v>
      </c>
      <c r="F98" s="67">
        <v>837.37</v>
      </c>
      <c r="G98" s="85"/>
      <c r="H98" s="67">
        <f>D98+E98-F98</f>
        <v>3196.38</v>
      </c>
    </row>
    <row r="99" spans="3:8" ht="15">
      <c r="C99" s="85" t="s">
        <v>269</v>
      </c>
      <c r="D99" s="85">
        <v>3196.38</v>
      </c>
      <c r="E99" s="85">
        <v>1303.95</v>
      </c>
      <c r="F99" s="85">
        <v>993.83</v>
      </c>
      <c r="G99" s="85"/>
      <c r="H99" s="85">
        <v>3506.5</v>
      </c>
    </row>
    <row r="100" ht="15">
      <c r="F100" s="55">
        <f>SUM(F85:F99)</f>
        <v>16025.460000000003</v>
      </c>
    </row>
  </sheetData>
  <sheetProtection/>
  <mergeCells count="2">
    <mergeCell ref="D14:E14"/>
    <mergeCell ref="J14:N14"/>
  </mergeCells>
  <printOptions/>
  <pageMargins left="0.7" right="0.7" top="0.26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N100"/>
  <sheetViews>
    <sheetView zoomScalePageLayoutView="0" workbookViewId="0" topLeftCell="A58">
      <selection activeCell="A54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278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25103.52</v>
      </c>
      <c r="D8" s="57">
        <v>3059.19</v>
      </c>
      <c r="E8" s="57">
        <v>2347.8</v>
      </c>
      <c r="F8" s="56"/>
      <c r="G8" s="57">
        <f>E8</f>
        <v>2347.8</v>
      </c>
      <c r="H8" s="57">
        <f>C8+D8-G8</f>
        <v>25814.91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39643.37</v>
      </c>
      <c r="D9" s="58">
        <v>7469.38</v>
      </c>
      <c r="E9" s="57">
        <v>5666.17</v>
      </c>
      <c r="F9" s="56"/>
      <c r="G9" s="57">
        <f>E9</f>
        <v>5666.17</v>
      </c>
      <c r="H9" s="57">
        <f>C9+D9-G9</f>
        <v>41446.58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8013.97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4" t="s">
        <v>16</v>
      </c>
      <c r="K14" s="144"/>
      <c r="L14" s="144"/>
      <c r="M14" s="144"/>
      <c r="N14" s="143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6" t="s">
        <v>259</v>
      </c>
      <c r="K15" s="56" t="s">
        <v>22</v>
      </c>
      <c r="L15" s="56" t="s">
        <v>67</v>
      </c>
      <c r="M15" s="56" t="s">
        <v>68</v>
      </c>
      <c r="N15" s="56" t="s">
        <v>23</v>
      </c>
    </row>
    <row r="16" spans="2:14" ht="15">
      <c r="B16" s="54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4"/>
      <c r="C17" s="56"/>
      <c r="D17" s="62"/>
      <c r="E17" s="56"/>
      <c r="F17" s="56"/>
      <c r="G17" s="56"/>
      <c r="H17" s="56"/>
      <c r="I17" s="56"/>
      <c r="J17" s="56"/>
      <c r="K17" s="56"/>
      <c r="L17" s="56"/>
      <c r="M17" s="56" t="s">
        <v>26</v>
      </c>
      <c r="N17" s="56">
        <f>SUM(N16:N16)</f>
        <v>0</v>
      </c>
    </row>
    <row r="18" spans="2:14" ht="15">
      <c r="B18" s="54"/>
      <c r="C18" s="63"/>
      <c r="D18" s="64"/>
      <c r="E18" s="65"/>
      <c r="F18" s="6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4"/>
      <c r="C19" s="63"/>
      <c r="D19" s="64"/>
      <c r="E19" s="65"/>
      <c r="F19" s="66"/>
      <c r="G19" s="56"/>
      <c r="H19" s="56"/>
      <c r="I19" s="56"/>
      <c r="J19" s="56"/>
      <c r="K19" s="56"/>
      <c r="L19" s="56"/>
      <c r="M19" s="56"/>
      <c r="N19" s="56"/>
    </row>
    <row r="20" spans="2:14" ht="15">
      <c r="B20" s="54"/>
      <c r="C20" s="56"/>
      <c r="D20" s="56"/>
      <c r="E20" s="56"/>
      <c r="F20" s="56"/>
      <c r="G20" s="56"/>
      <c r="H20" s="54" t="s">
        <v>69</v>
      </c>
      <c r="I20" s="57">
        <f>SUM(I16:I19)</f>
        <v>0</v>
      </c>
      <c r="J20" s="56"/>
      <c r="K20" s="56"/>
      <c r="L20" s="56"/>
      <c r="M20" s="56"/>
      <c r="N20" s="56"/>
    </row>
    <row r="21" spans="2:14" ht="15">
      <c r="B21" s="5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">
      <c r="B22" s="54"/>
      <c r="C22" s="56"/>
      <c r="D22" s="56" t="s">
        <v>267</v>
      </c>
      <c r="E22" s="56"/>
      <c r="F22" s="67">
        <v>1116.5</v>
      </c>
      <c r="G22" s="56" t="s">
        <v>214</v>
      </c>
      <c r="H22" s="56"/>
      <c r="I22" s="57">
        <f>F22*1.68</f>
        <v>1875.72</v>
      </c>
      <c r="J22" s="56"/>
      <c r="K22" s="56"/>
      <c r="L22" s="56"/>
      <c r="M22" s="56"/>
      <c r="N22" s="56"/>
    </row>
    <row r="23" spans="2:14" ht="15">
      <c r="B23" s="54"/>
      <c r="C23" s="56"/>
      <c r="D23" s="56"/>
      <c r="E23" s="56"/>
      <c r="F23" s="67">
        <v>1116.5</v>
      </c>
      <c r="G23" s="56" t="s">
        <v>215</v>
      </c>
      <c r="H23" s="56"/>
      <c r="I23" s="57">
        <f>F23*2.22</f>
        <v>2478.63</v>
      </c>
      <c r="J23" s="56"/>
      <c r="K23" s="56"/>
      <c r="L23" s="56"/>
      <c r="M23" s="56"/>
      <c r="N23" s="56"/>
    </row>
    <row r="24" spans="2:14" ht="15">
      <c r="B24" s="54"/>
      <c r="C24" s="56"/>
      <c r="D24" s="56"/>
      <c r="E24" s="56"/>
      <c r="F24" s="67">
        <v>1116.5</v>
      </c>
      <c r="G24" s="56" t="s">
        <v>216</v>
      </c>
      <c r="H24" s="56"/>
      <c r="I24" s="68">
        <f>F24*0.69</f>
        <v>770.385</v>
      </c>
      <c r="J24" s="56"/>
      <c r="K24" s="56"/>
      <c r="L24" s="56"/>
      <c r="M24" s="56"/>
      <c r="N24" s="56"/>
    </row>
    <row r="25" spans="2:14" ht="15">
      <c r="B25" s="54"/>
      <c r="C25" s="56"/>
      <c r="D25" s="56"/>
      <c r="E25" s="56"/>
      <c r="F25" s="67">
        <v>1116.5</v>
      </c>
      <c r="G25" s="56" t="s">
        <v>217</v>
      </c>
      <c r="H25" s="56"/>
      <c r="I25" s="57">
        <f>F25*1.14</f>
        <v>1272.81</v>
      </c>
      <c r="J25" s="56"/>
      <c r="K25" s="56"/>
      <c r="L25" s="56"/>
      <c r="M25" s="56"/>
      <c r="N25" s="56"/>
    </row>
    <row r="26" spans="2:14" ht="15">
      <c r="B26" s="54"/>
      <c r="C26" s="56"/>
      <c r="D26" s="93" t="s">
        <v>268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4"/>
      <c r="C28" s="56"/>
      <c r="D28" s="56" t="s">
        <v>33</v>
      </c>
      <c r="E28" s="56"/>
      <c r="F28" s="67">
        <v>1116.5</v>
      </c>
      <c r="G28" s="56" t="s">
        <v>218</v>
      </c>
      <c r="H28" s="56"/>
      <c r="I28" s="68">
        <f>F28*0.57</f>
        <v>636.405</v>
      </c>
      <c r="J28" s="56"/>
      <c r="K28" s="56"/>
      <c r="L28" s="56"/>
      <c r="M28" s="56"/>
      <c r="N28" s="56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5">
      <c r="B31" s="54"/>
      <c r="C31" s="56"/>
      <c r="D31" s="56" t="s">
        <v>73</v>
      </c>
      <c r="E31" s="56"/>
      <c r="F31" s="67">
        <v>1116.5</v>
      </c>
      <c r="G31" s="56" t="s">
        <v>219</v>
      </c>
      <c r="H31" s="56"/>
      <c r="I31" s="68">
        <f>F31*0.39</f>
        <v>435.435</v>
      </c>
      <c r="J31" s="56"/>
      <c r="K31" s="56"/>
      <c r="L31" s="56"/>
      <c r="M31" s="56"/>
      <c r="N31" s="56"/>
    </row>
    <row r="32" spans="2:14" ht="15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.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6.5" customHeight="1">
      <c r="B34" s="54"/>
      <c r="C34" s="59"/>
      <c r="D34" s="56"/>
      <c r="E34" s="56"/>
      <c r="F34" s="56"/>
      <c r="G34" s="89" t="s">
        <v>26</v>
      </c>
      <c r="H34" s="89"/>
      <c r="I34" s="86">
        <f>SUM(I22:I33)</f>
        <v>7469.385</v>
      </c>
      <c r="J34" s="56"/>
      <c r="K34" s="56"/>
      <c r="L34" s="56"/>
      <c r="M34" s="56"/>
      <c r="N34" s="56"/>
    </row>
    <row r="35" spans="2:14" ht="15"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ht="0.75" customHeight="1" hidden="1">
      <c r="B36" s="54"/>
      <c r="C36" s="54"/>
      <c r="D36" s="54"/>
      <c r="E36" s="54"/>
      <c r="F36" s="54"/>
      <c r="G36" s="54"/>
      <c r="H36" s="54"/>
      <c r="I36" s="59"/>
      <c r="J36" s="59"/>
      <c r="K36" s="59"/>
      <c r="L36" s="59"/>
      <c r="M36" s="59"/>
      <c r="N36" s="59"/>
    </row>
    <row r="37" spans="2:14" ht="15" hidden="1">
      <c r="B37" s="54"/>
      <c r="C37" s="54"/>
      <c r="D37" s="54"/>
      <c r="E37" s="54"/>
      <c r="F37" s="54"/>
      <c r="G37" s="54"/>
      <c r="H37" s="54"/>
      <c r="I37" s="59"/>
      <c r="J37" s="59"/>
      <c r="K37" s="59"/>
      <c r="L37" s="59"/>
      <c r="M37" s="59"/>
      <c r="N37" s="59"/>
    </row>
    <row r="38" spans="2:14" ht="15" hidden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ht="15">
      <c r="B39" s="54"/>
      <c r="C39" s="54"/>
      <c r="D39" s="54"/>
      <c r="E39" s="54" t="s">
        <v>76</v>
      </c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15">
      <c r="B40" s="54"/>
      <c r="D40" s="54"/>
      <c r="E40" s="54" t="s">
        <v>37</v>
      </c>
      <c r="F40" s="54"/>
      <c r="G40" s="59"/>
      <c r="H40" s="54"/>
      <c r="I40" s="90">
        <v>13.5</v>
      </c>
      <c r="J40" s="90" t="s">
        <v>263</v>
      </c>
      <c r="K40" s="90"/>
      <c r="L40" s="91">
        <f>129.6*5.11</f>
        <v>662.256</v>
      </c>
      <c r="M40" s="54"/>
      <c r="N40" s="54"/>
    </row>
    <row r="41" spans="2:14" ht="15" hidden="1">
      <c r="B41" s="54"/>
      <c r="D41" s="54"/>
      <c r="E41" s="54"/>
      <c r="F41" s="54"/>
      <c r="G41" s="59"/>
      <c r="H41" s="54"/>
      <c r="I41" s="54"/>
      <c r="J41" s="54" t="s">
        <v>130</v>
      </c>
      <c r="K41" s="54"/>
      <c r="L41" s="54"/>
      <c r="M41" s="54"/>
      <c r="N41" s="54"/>
    </row>
    <row r="42" spans="9:14" ht="15">
      <c r="I42" s="90">
        <v>13.5</v>
      </c>
      <c r="J42" s="54" t="s">
        <v>262</v>
      </c>
      <c r="K42" s="54"/>
      <c r="L42" s="69">
        <f>60*5.11</f>
        <v>306.6</v>
      </c>
      <c r="M42" s="54"/>
      <c r="N42" s="54"/>
    </row>
    <row r="43" spans="9:14" ht="12" customHeight="1">
      <c r="I43" s="54"/>
      <c r="J43" s="54"/>
      <c r="K43" s="54"/>
      <c r="L43" s="54"/>
      <c r="M43" s="54"/>
      <c r="N43" s="54"/>
    </row>
    <row r="44" ht="15" hidden="1"/>
    <row r="45" ht="15" hidden="1"/>
    <row r="46" ht="15" hidden="1"/>
    <row r="47" ht="15" hidden="1"/>
    <row r="48" ht="15" hidden="1"/>
    <row r="49" spans="3:6" ht="15">
      <c r="C49" s="55" t="s">
        <v>249</v>
      </c>
      <c r="D49" s="55" t="s">
        <v>77</v>
      </c>
      <c r="F49" s="55" t="s">
        <v>220</v>
      </c>
    </row>
    <row r="50" spans="3:6" ht="15">
      <c r="C50" s="70">
        <v>1116.5</v>
      </c>
      <c r="E50" s="55" t="s">
        <v>221</v>
      </c>
      <c r="F50" s="55" t="s">
        <v>108</v>
      </c>
    </row>
    <row r="51" ht="15">
      <c r="F51" s="55" t="str">
        <f>D2</f>
        <v>март 2012г</v>
      </c>
    </row>
    <row r="52" spans="3:8" ht="15">
      <c r="C52" s="71" t="s">
        <v>79</v>
      </c>
      <c r="D52" s="71" t="s">
        <v>80</v>
      </c>
      <c r="E52" s="71"/>
      <c r="F52" s="71"/>
      <c r="G52" s="71" t="s">
        <v>81</v>
      </c>
      <c r="H52" s="71" t="s">
        <v>82</v>
      </c>
    </row>
    <row r="53" spans="3:8" ht="20.25" customHeight="1">
      <c r="C53" s="72">
        <v>1</v>
      </c>
      <c r="D53" s="73" t="s">
        <v>265</v>
      </c>
      <c r="E53" s="74"/>
      <c r="F53" s="74"/>
      <c r="G53" s="74" t="s">
        <v>84</v>
      </c>
      <c r="H53" s="75">
        <f>D10</f>
        <v>10528.57</v>
      </c>
    </row>
    <row r="54" spans="3:8" ht="15">
      <c r="C54" s="76" t="s">
        <v>196</v>
      </c>
      <c r="D54" s="62" t="s">
        <v>125</v>
      </c>
      <c r="E54" s="62"/>
      <c r="F54" s="62"/>
      <c r="G54" s="62"/>
      <c r="H54" s="67"/>
    </row>
    <row r="55" spans="3:8" ht="15">
      <c r="C55" s="76" t="s">
        <v>276</v>
      </c>
      <c r="D55" s="62" t="s">
        <v>266</v>
      </c>
      <c r="E55" s="62"/>
      <c r="F55" s="62"/>
      <c r="G55" s="62"/>
      <c r="H55" s="82">
        <v>0</v>
      </c>
    </row>
    <row r="56" spans="3:8" ht="15">
      <c r="C56" s="77">
        <v>2</v>
      </c>
      <c r="D56" s="78" t="s">
        <v>2</v>
      </c>
      <c r="E56" s="79"/>
      <c r="F56" s="79"/>
      <c r="G56" s="79" t="s">
        <v>84</v>
      </c>
      <c r="H56" s="75">
        <v>8013.97</v>
      </c>
    </row>
    <row r="57" spans="3:8" ht="15">
      <c r="C57" s="76">
        <v>3</v>
      </c>
      <c r="D57" s="62" t="s">
        <v>26</v>
      </c>
      <c r="E57" s="62"/>
      <c r="F57" s="62"/>
      <c r="G57" s="62" t="s">
        <v>84</v>
      </c>
      <c r="H57" s="80"/>
    </row>
    <row r="58" spans="3:9" ht="15">
      <c r="C58" s="81">
        <v>4</v>
      </c>
      <c r="D58" s="78" t="s">
        <v>87</v>
      </c>
      <c r="E58" s="82"/>
      <c r="F58" s="82"/>
      <c r="G58" s="78" t="s">
        <v>84</v>
      </c>
      <c r="H58" s="86">
        <v>7469.39</v>
      </c>
      <c r="I58" s="92">
        <f>H58-I34</f>
        <v>0.005000000000109139</v>
      </c>
    </row>
    <row r="59" spans="3:8" ht="15">
      <c r="C59" s="76"/>
      <c r="D59" s="87"/>
      <c r="E59" s="62"/>
      <c r="F59" s="62"/>
      <c r="G59" s="62"/>
      <c r="H59" s="88"/>
    </row>
    <row r="60" spans="3:8" ht="15">
      <c r="C60" s="76">
        <v>1.68</v>
      </c>
      <c r="D60" s="62" t="s">
        <v>201</v>
      </c>
      <c r="E60" s="62" t="s">
        <v>202</v>
      </c>
      <c r="F60" s="62"/>
      <c r="G60" s="62" t="s">
        <v>84</v>
      </c>
      <c r="H60" s="57">
        <f>I22</f>
        <v>1875.72</v>
      </c>
    </row>
    <row r="61" spans="3:8" ht="15">
      <c r="C61" s="76">
        <v>2.22</v>
      </c>
      <c r="D61" s="62" t="s">
        <v>203</v>
      </c>
      <c r="E61" s="62"/>
      <c r="F61" s="62"/>
      <c r="G61" s="62" t="s">
        <v>84</v>
      </c>
      <c r="H61" s="57">
        <f>I23</f>
        <v>2478.63</v>
      </c>
    </row>
    <row r="62" spans="3:8" ht="15">
      <c r="C62" s="76"/>
      <c r="D62" s="62" t="s">
        <v>204</v>
      </c>
      <c r="E62" s="62"/>
      <c r="F62" s="62"/>
      <c r="G62" s="62" t="s">
        <v>84</v>
      </c>
      <c r="H62" s="56"/>
    </row>
    <row r="63" spans="3:8" ht="15">
      <c r="C63" s="76">
        <v>0.69</v>
      </c>
      <c r="D63" s="62" t="s">
        <v>205</v>
      </c>
      <c r="E63" s="62"/>
      <c r="F63" s="62"/>
      <c r="G63" s="62" t="s">
        <v>84</v>
      </c>
      <c r="H63" s="68">
        <f>I24</f>
        <v>770.385</v>
      </c>
    </row>
    <row r="64" spans="3:8" ht="15">
      <c r="C64" s="76"/>
      <c r="D64" s="62" t="s">
        <v>206</v>
      </c>
      <c r="E64" s="62"/>
      <c r="F64" s="62"/>
      <c r="G64" s="62"/>
      <c r="H64" s="62"/>
    </row>
    <row r="65" spans="3:8" ht="15">
      <c r="C65" s="76">
        <v>1.14</v>
      </c>
      <c r="D65" s="62" t="s">
        <v>207</v>
      </c>
      <c r="E65" s="62"/>
      <c r="F65" s="62"/>
      <c r="G65" s="62"/>
      <c r="H65" s="57">
        <f>I25</f>
        <v>1272.81</v>
      </c>
    </row>
    <row r="66" spans="3:8" ht="15">
      <c r="C66" s="76"/>
      <c r="D66" s="62" t="s">
        <v>208</v>
      </c>
      <c r="E66" s="62"/>
      <c r="F66" s="62" t="s">
        <v>209</v>
      </c>
      <c r="G66" s="62"/>
      <c r="H66" s="62"/>
    </row>
    <row r="67" spans="3:8" ht="15">
      <c r="C67" s="76">
        <v>0.57</v>
      </c>
      <c r="D67" s="62" t="s">
        <v>205</v>
      </c>
      <c r="E67" s="62"/>
      <c r="F67" s="62"/>
      <c r="G67" s="62"/>
      <c r="H67" s="68">
        <f>I28</f>
        <v>636.405</v>
      </c>
    </row>
    <row r="68" spans="3:8" ht="15">
      <c r="C68" s="76"/>
      <c r="D68" s="62" t="s">
        <v>210</v>
      </c>
      <c r="E68" s="62"/>
      <c r="F68" s="62"/>
      <c r="G68" s="62"/>
      <c r="H68" s="62"/>
    </row>
    <row r="69" spans="3:8" ht="15">
      <c r="C69" s="76">
        <v>0.39</v>
      </c>
      <c r="D69" s="62" t="s">
        <v>211</v>
      </c>
      <c r="E69" s="62"/>
      <c r="F69" s="62"/>
      <c r="G69" s="62"/>
      <c r="H69" s="68">
        <f>I31</f>
        <v>435.435</v>
      </c>
    </row>
    <row r="70" spans="3:8" ht="15">
      <c r="C70" s="81">
        <v>5.11</v>
      </c>
      <c r="D70" s="78" t="s">
        <v>95</v>
      </c>
      <c r="E70" s="82"/>
      <c r="F70" s="82"/>
      <c r="G70" s="82" t="s">
        <v>84</v>
      </c>
      <c r="H70" s="86">
        <f>SUM(H71:H72)</f>
        <v>0</v>
      </c>
    </row>
    <row r="71" spans="3:8" ht="15">
      <c r="C71" s="76"/>
      <c r="D71" s="83"/>
      <c r="E71" s="84"/>
      <c r="F71" s="62"/>
      <c r="G71" s="62"/>
      <c r="H71" s="56"/>
    </row>
    <row r="72" spans="3:8" ht="15">
      <c r="C72" s="76"/>
      <c r="D72" s="83"/>
      <c r="E72" s="84"/>
      <c r="F72" s="62"/>
      <c r="G72" s="62"/>
      <c r="H72" s="56"/>
    </row>
    <row r="73" spans="3:8" ht="15">
      <c r="C73" s="76"/>
      <c r="D73" s="62" t="s">
        <v>272</v>
      </c>
      <c r="E73" s="62"/>
      <c r="F73" s="62"/>
      <c r="G73" s="62" t="s">
        <v>84</v>
      </c>
      <c r="H73" s="62"/>
    </row>
    <row r="74" spans="3:8" ht="15">
      <c r="C74" s="76"/>
      <c r="D74" s="62"/>
      <c r="E74" s="62"/>
      <c r="F74" s="62"/>
      <c r="G74" s="62" t="s">
        <v>84</v>
      </c>
      <c r="H74" s="62"/>
    </row>
    <row r="75" spans="3:8" ht="15">
      <c r="C75" s="76" t="s">
        <v>273</v>
      </c>
      <c r="D75" s="62" t="s">
        <v>99</v>
      </c>
      <c r="E75" s="62"/>
      <c r="F75" s="62"/>
      <c r="G75" s="62"/>
      <c r="H75" s="67">
        <v>13149.67</v>
      </c>
    </row>
    <row r="76" spans="3:8" ht="15">
      <c r="C76" s="76"/>
      <c r="D76" s="62" t="s">
        <v>274</v>
      </c>
      <c r="E76" s="62"/>
      <c r="F76" s="62"/>
      <c r="G76" s="62" t="s">
        <v>84</v>
      </c>
      <c r="H76" s="67">
        <v>10063.19</v>
      </c>
    </row>
    <row r="77" spans="3:8" ht="15">
      <c r="C77" s="76"/>
      <c r="D77" s="62" t="s">
        <v>101</v>
      </c>
      <c r="E77" s="62"/>
      <c r="F77" s="62"/>
      <c r="G77" s="62" t="s">
        <v>84</v>
      </c>
      <c r="H77" s="62"/>
    </row>
    <row r="78" spans="3:8" ht="15">
      <c r="C78" s="76"/>
      <c r="D78" s="62"/>
      <c r="E78" s="62"/>
      <c r="F78" s="62"/>
      <c r="G78" s="62" t="s">
        <v>84</v>
      </c>
      <c r="H78" s="62"/>
    </row>
    <row r="79" spans="3:8" ht="15">
      <c r="C79" s="76"/>
      <c r="D79" s="62" t="s">
        <v>102</v>
      </c>
      <c r="E79" s="62"/>
      <c r="F79" s="62"/>
      <c r="G79" s="62" t="s">
        <v>84</v>
      </c>
      <c r="H79" s="62"/>
    </row>
    <row r="80" spans="3:8" ht="15">
      <c r="C80" s="94"/>
      <c r="D80" s="95" t="s">
        <v>275</v>
      </c>
      <c r="E80" s="95"/>
      <c r="F80" s="95"/>
      <c r="G80" s="95" t="s">
        <v>84</v>
      </c>
      <c r="H80" s="96">
        <f>H76+H56-H58</f>
        <v>10607.77</v>
      </c>
    </row>
    <row r="81" spans="3:8" ht="15">
      <c r="C81" s="62"/>
      <c r="D81" s="62"/>
      <c r="E81" s="62"/>
      <c r="F81" s="62"/>
      <c r="G81" s="62"/>
      <c r="H81" s="62"/>
    </row>
    <row r="82" ht="15">
      <c r="E82" s="55" t="s">
        <v>104</v>
      </c>
    </row>
    <row r="83" ht="15">
      <c r="E83" s="55" t="s">
        <v>105</v>
      </c>
    </row>
    <row r="84" spans="3:8" ht="15">
      <c r="C84" s="85" t="s">
        <v>193</v>
      </c>
      <c r="D84" s="85" t="s">
        <v>194</v>
      </c>
      <c r="E84" s="85" t="s">
        <v>195</v>
      </c>
      <c r="F84" s="85" t="s">
        <v>196</v>
      </c>
      <c r="G84" s="85"/>
      <c r="H84" s="85" t="s">
        <v>197</v>
      </c>
    </row>
    <row r="85" spans="3:8" ht="15" hidden="1">
      <c r="C85" s="85" t="s">
        <v>198</v>
      </c>
      <c r="D85" s="85"/>
      <c r="E85" s="85"/>
      <c r="F85" s="85">
        <v>472.56</v>
      </c>
      <c r="G85" s="85"/>
      <c r="H85" s="85">
        <v>827.49</v>
      </c>
    </row>
    <row r="86" spans="3:8" ht="15" hidden="1">
      <c r="C86" s="85" t="s">
        <v>213</v>
      </c>
      <c r="D86" s="85">
        <v>827.49</v>
      </c>
      <c r="E86" s="85">
        <v>1300.05</v>
      </c>
      <c r="F86" s="85">
        <v>679.84</v>
      </c>
      <c r="G86" s="85"/>
      <c r="H86" s="85">
        <v>1447.7</v>
      </c>
    </row>
    <row r="87" spans="3:8" ht="15" hidden="1">
      <c r="C87" s="85" t="s">
        <v>225</v>
      </c>
      <c r="D87" s="85">
        <v>1447.7</v>
      </c>
      <c r="E87" s="85">
        <v>1300.05</v>
      </c>
      <c r="F87" s="85">
        <v>933.03</v>
      </c>
      <c r="G87" s="85"/>
      <c r="H87" s="85">
        <v>1814.72</v>
      </c>
    </row>
    <row r="88" spans="3:8" ht="15" hidden="1">
      <c r="C88" s="85" t="s">
        <v>228</v>
      </c>
      <c r="D88" s="85">
        <v>1814.72</v>
      </c>
      <c r="E88" s="85">
        <v>1300.05</v>
      </c>
      <c r="F88" s="85">
        <v>1396.51</v>
      </c>
      <c r="G88" s="85"/>
      <c r="H88" s="85">
        <v>1718.26</v>
      </c>
    </row>
    <row r="89" spans="3:8" ht="15" hidden="1">
      <c r="C89" s="85" t="s">
        <v>229</v>
      </c>
      <c r="D89" s="85">
        <v>1718.26</v>
      </c>
      <c r="E89" s="85">
        <v>1300.05</v>
      </c>
      <c r="F89" s="85">
        <v>849.29</v>
      </c>
      <c r="G89" s="85"/>
      <c r="H89" s="85">
        <v>2169.03</v>
      </c>
    </row>
    <row r="90" spans="3:8" ht="15" hidden="1">
      <c r="C90" s="85" t="s">
        <v>242</v>
      </c>
      <c r="D90" s="85">
        <v>2169.03</v>
      </c>
      <c r="E90" s="85">
        <v>1300.05</v>
      </c>
      <c r="F90" s="85">
        <v>1499.5</v>
      </c>
      <c r="G90" s="85"/>
      <c r="H90" s="85">
        <v>1969.58</v>
      </c>
    </row>
    <row r="91" spans="3:8" ht="15" hidden="1">
      <c r="C91" s="85" t="s">
        <v>243</v>
      </c>
      <c r="D91" s="85">
        <v>1969.58</v>
      </c>
      <c r="E91" s="85">
        <v>1300.05</v>
      </c>
      <c r="F91" s="85">
        <v>873.96</v>
      </c>
      <c r="G91" s="85"/>
      <c r="H91" s="85">
        <v>2395.67</v>
      </c>
    </row>
    <row r="92" spans="3:8" ht="15" hidden="1">
      <c r="C92" s="85" t="s">
        <v>245</v>
      </c>
      <c r="D92" s="85">
        <v>23965.67</v>
      </c>
      <c r="E92" s="85">
        <v>1300.05</v>
      </c>
      <c r="F92" s="85">
        <v>1051.17</v>
      </c>
      <c r="G92" s="85"/>
      <c r="H92" s="85">
        <v>2644.55</v>
      </c>
    </row>
    <row r="93" spans="3:8" ht="15" hidden="1">
      <c r="C93" s="85" t="s">
        <v>248</v>
      </c>
      <c r="D93" s="85">
        <v>2644.56</v>
      </c>
      <c r="E93" s="85">
        <v>1303.95</v>
      </c>
      <c r="F93" s="85">
        <v>1166.63</v>
      </c>
      <c r="G93" s="85"/>
      <c r="H93" s="85">
        <v>2785.77</v>
      </c>
    </row>
    <row r="94" spans="3:8" ht="15" hidden="1">
      <c r="C94" s="85" t="s">
        <v>251</v>
      </c>
      <c r="D94" s="85">
        <v>2785.77</v>
      </c>
      <c r="E94" s="85">
        <v>1303.95</v>
      </c>
      <c r="F94" s="85">
        <v>929.02</v>
      </c>
      <c r="G94" s="85"/>
      <c r="H94" s="85">
        <v>3160.7</v>
      </c>
    </row>
    <row r="95" spans="3:8" ht="15" hidden="1">
      <c r="C95" s="85" t="s">
        <v>254</v>
      </c>
      <c r="D95" s="85">
        <v>3160.7</v>
      </c>
      <c r="E95" s="85">
        <v>1303.95</v>
      </c>
      <c r="F95" s="85">
        <v>974.66</v>
      </c>
      <c r="G95" s="85"/>
      <c r="H95" s="85">
        <v>3489.99</v>
      </c>
    </row>
    <row r="96" spans="3:8" ht="15" hidden="1">
      <c r="C96" s="85" t="s">
        <v>255</v>
      </c>
      <c r="D96" s="85">
        <v>3489.99</v>
      </c>
      <c r="E96" s="85">
        <v>1303.95</v>
      </c>
      <c r="F96" s="85">
        <v>1417.71</v>
      </c>
      <c r="G96" s="85"/>
      <c r="H96" s="85">
        <v>3376.23</v>
      </c>
    </row>
    <row r="97" spans="3:8" ht="15" hidden="1">
      <c r="C97" s="85" t="s">
        <v>257</v>
      </c>
      <c r="D97" s="85">
        <v>3376.23</v>
      </c>
      <c r="E97" s="85">
        <v>1303.95</v>
      </c>
      <c r="F97" s="85">
        <v>1950.38</v>
      </c>
      <c r="G97" s="85"/>
      <c r="H97" s="85">
        <v>2729.8</v>
      </c>
    </row>
    <row r="98" spans="3:8" ht="15">
      <c r="C98" s="85" t="s">
        <v>260</v>
      </c>
      <c r="D98" s="67">
        <f>H97</f>
        <v>2729.8</v>
      </c>
      <c r="E98" s="67">
        <v>1303.95</v>
      </c>
      <c r="F98" s="67">
        <v>837.37</v>
      </c>
      <c r="G98" s="85"/>
      <c r="H98" s="67">
        <f>D98+E98-F98</f>
        <v>3196.38</v>
      </c>
    </row>
    <row r="99" spans="3:8" ht="15">
      <c r="C99" s="85" t="s">
        <v>269</v>
      </c>
      <c r="D99" s="85">
        <v>3196.38</v>
      </c>
      <c r="E99" s="85">
        <v>1303.95</v>
      </c>
      <c r="F99" s="85">
        <v>993.83</v>
      </c>
      <c r="G99" s="85"/>
      <c r="H99" s="85">
        <v>3506.5</v>
      </c>
    </row>
    <row r="100" spans="3:8" ht="15">
      <c r="C100" s="85" t="s">
        <v>279</v>
      </c>
      <c r="D100" s="85">
        <v>3506.5</v>
      </c>
      <c r="E100" s="85">
        <v>1303.95</v>
      </c>
      <c r="F100" s="85">
        <v>1221.19</v>
      </c>
      <c r="G100" s="85"/>
      <c r="H100" s="85">
        <v>3589.26</v>
      </c>
    </row>
  </sheetData>
  <sheetProtection/>
  <mergeCells count="2">
    <mergeCell ref="D14:E14"/>
    <mergeCell ref="J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N103"/>
  <sheetViews>
    <sheetView zoomScalePageLayoutView="0" workbookViewId="0" topLeftCell="A8">
      <selection activeCell="C9" sqref="C9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283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25814.91</v>
      </c>
      <c r="D8" s="57">
        <v>3059.19</v>
      </c>
      <c r="E8" s="57">
        <v>1473.28</v>
      </c>
      <c r="F8" s="56"/>
      <c r="G8" s="57">
        <f>E8</f>
        <v>1473.28</v>
      </c>
      <c r="H8" s="57">
        <f>C8+D8-G8</f>
        <v>27400.82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41446.58</v>
      </c>
      <c r="D9" s="58">
        <v>7469.38</v>
      </c>
      <c r="E9" s="57">
        <v>3539.81</v>
      </c>
      <c r="F9" s="56"/>
      <c r="G9" s="57">
        <f>E9</f>
        <v>3539.81</v>
      </c>
      <c r="H9" s="57">
        <f>C9+D9-G9</f>
        <v>45376.15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5013.09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4" t="s">
        <v>16</v>
      </c>
      <c r="K14" s="144"/>
      <c r="L14" s="144"/>
      <c r="M14" s="144"/>
      <c r="N14" s="143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6" t="s">
        <v>259</v>
      </c>
      <c r="K15" s="56" t="s">
        <v>22</v>
      </c>
      <c r="L15" s="56" t="s">
        <v>67</v>
      </c>
      <c r="M15" s="56" t="s">
        <v>68</v>
      </c>
      <c r="N15" s="56" t="s">
        <v>23</v>
      </c>
    </row>
    <row r="16" spans="2:14" ht="15">
      <c r="B16" s="54"/>
      <c r="C16" s="6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4"/>
      <c r="C17" s="56"/>
      <c r="D17" s="62"/>
      <c r="E17" s="56"/>
      <c r="F17" s="56"/>
      <c r="G17" s="56"/>
      <c r="H17" s="56"/>
      <c r="I17" s="56"/>
      <c r="J17" s="56"/>
      <c r="K17" s="56"/>
      <c r="L17" s="56"/>
      <c r="M17" s="56" t="s">
        <v>26</v>
      </c>
      <c r="N17" s="56">
        <f>SUM(N16:N16)</f>
        <v>0</v>
      </c>
    </row>
    <row r="18" spans="2:14" ht="15">
      <c r="B18" s="54"/>
      <c r="C18" s="63"/>
      <c r="D18" s="64"/>
      <c r="E18" s="65"/>
      <c r="F18" s="6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4"/>
      <c r="C19" s="63"/>
      <c r="D19" s="64"/>
      <c r="E19" s="65"/>
      <c r="F19" s="66"/>
      <c r="G19" s="56"/>
      <c r="H19" s="56"/>
      <c r="I19" s="56"/>
      <c r="J19" s="56"/>
      <c r="K19" s="56"/>
      <c r="L19" s="56"/>
      <c r="M19" s="56"/>
      <c r="N19" s="56"/>
    </row>
    <row r="20" spans="2:14" ht="15">
      <c r="B20" s="54"/>
      <c r="C20" s="56"/>
      <c r="D20" s="56"/>
      <c r="E20" s="56"/>
      <c r="F20" s="56"/>
      <c r="G20" s="56"/>
      <c r="H20" s="54" t="s">
        <v>69</v>
      </c>
      <c r="I20" s="57">
        <f>SUM(I16:I19)</f>
        <v>0</v>
      </c>
      <c r="J20" s="56"/>
      <c r="K20" s="56"/>
      <c r="L20" s="56"/>
      <c r="M20" s="56"/>
      <c r="N20" s="56"/>
    </row>
    <row r="21" spans="2:14" ht="15">
      <c r="B21" s="5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</row>
    <row r="22" spans="2:14" ht="15">
      <c r="B22" s="54"/>
      <c r="C22" s="56"/>
      <c r="D22" s="56" t="s">
        <v>267</v>
      </c>
      <c r="E22" s="56"/>
      <c r="F22" s="67">
        <v>1116.5</v>
      </c>
      <c r="G22" s="56" t="s">
        <v>214</v>
      </c>
      <c r="H22" s="56"/>
      <c r="I22" s="57">
        <f>F22*1.68</f>
        <v>1875.72</v>
      </c>
      <c r="J22" s="56"/>
      <c r="K22" s="56"/>
      <c r="L22" s="56"/>
      <c r="M22" s="56"/>
      <c r="N22" s="56"/>
    </row>
    <row r="23" spans="2:14" ht="15">
      <c r="B23" s="54"/>
      <c r="C23" s="56"/>
      <c r="D23" s="56"/>
      <c r="E23" s="56"/>
      <c r="F23" s="67">
        <v>1116.5</v>
      </c>
      <c r="G23" s="56" t="s">
        <v>215</v>
      </c>
      <c r="H23" s="56"/>
      <c r="I23" s="57">
        <f>F23*2.22</f>
        <v>2478.63</v>
      </c>
      <c r="J23" s="56"/>
      <c r="K23" s="56"/>
      <c r="L23" s="56"/>
      <c r="M23" s="56"/>
      <c r="N23" s="56"/>
    </row>
    <row r="24" spans="2:14" ht="15">
      <c r="B24" s="54"/>
      <c r="C24" s="56"/>
      <c r="D24" s="56"/>
      <c r="E24" s="56"/>
      <c r="F24" s="67">
        <v>1116.5</v>
      </c>
      <c r="G24" s="56" t="s">
        <v>216</v>
      </c>
      <c r="H24" s="56"/>
      <c r="I24" s="68">
        <f>F24*0.69</f>
        <v>770.385</v>
      </c>
      <c r="J24" s="56"/>
      <c r="K24" s="56"/>
      <c r="L24" s="56"/>
      <c r="M24" s="56"/>
      <c r="N24" s="56"/>
    </row>
    <row r="25" spans="2:14" ht="15">
      <c r="B25" s="54"/>
      <c r="C25" s="56"/>
      <c r="D25" s="56"/>
      <c r="E25" s="56"/>
      <c r="F25" s="67">
        <v>1116.5</v>
      </c>
      <c r="G25" s="56" t="s">
        <v>217</v>
      </c>
      <c r="H25" s="56"/>
      <c r="I25" s="57">
        <f>F25*1.14</f>
        <v>1272.81</v>
      </c>
      <c r="J25" s="56"/>
      <c r="K25" s="56"/>
      <c r="L25" s="56"/>
      <c r="M25" s="56"/>
      <c r="N25" s="56"/>
    </row>
    <row r="26" spans="2:14" ht="15">
      <c r="B26" s="54"/>
      <c r="C26" s="56"/>
      <c r="D26" s="93" t="s">
        <v>268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4"/>
      <c r="C28" s="56"/>
      <c r="D28" s="56" t="s">
        <v>33</v>
      </c>
      <c r="E28" s="56"/>
      <c r="F28" s="67">
        <v>1116.5</v>
      </c>
      <c r="G28" s="56" t="s">
        <v>218</v>
      </c>
      <c r="H28" s="56"/>
      <c r="I28" s="68">
        <f>F28*0.57</f>
        <v>636.405</v>
      </c>
      <c r="J28" s="56"/>
      <c r="K28" s="56"/>
      <c r="L28" s="56"/>
      <c r="M28" s="56"/>
      <c r="N28" s="56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5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5">
      <c r="B31" s="54"/>
      <c r="C31" s="56"/>
      <c r="D31" s="56" t="s">
        <v>73</v>
      </c>
      <c r="E31" s="56"/>
      <c r="F31" s="67">
        <v>1116.5</v>
      </c>
      <c r="G31" s="56" t="s">
        <v>219</v>
      </c>
      <c r="H31" s="56"/>
      <c r="I31" s="68">
        <f>F31*0.39</f>
        <v>435.435</v>
      </c>
      <c r="J31" s="56"/>
      <c r="K31" s="56"/>
      <c r="L31" s="56"/>
      <c r="M31" s="56"/>
      <c r="N31" s="56"/>
    </row>
    <row r="32" spans="2:14" ht="15"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2:14" ht="1.5" customHeight="1"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2:14" ht="16.5" customHeight="1">
      <c r="B34" s="54"/>
      <c r="C34" s="59"/>
      <c r="D34" s="56"/>
      <c r="E34" s="56"/>
      <c r="F34" s="56"/>
      <c r="G34" s="89" t="s">
        <v>26</v>
      </c>
      <c r="H34" s="89"/>
      <c r="I34" s="86">
        <f>SUM(I22:I33)</f>
        <v>7469.385</v>
      </c>
      <c r="J34" s="56"/>
      <c r="K34" s="56"/>
      <c r="L34" s="56"/>
      <c r="M34" s="56"/>
      <c r="N34" s="56"/>
    </row>
    <row r="35" spans="2:14" ht="15">
      <c r="B35" s="54"/>
      <c r="C35" s="54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ht="0.75" customHeight="1" hidden="1">
      <c r="B36" s="54"/>
      <c r="C36" s="54"/>
      <c r="D36" s="54"/>
      <c r="E36" s="54"/>
      <c r="F36" s="54"/>
      <c r="G36" s="54"/>
      <c r="H36" s="54"/>
      <c r="I36" s="59"/>
      <c r="J36" s="59"/>
      <c r="K36" s="59"/>
      <c r="L36" s="59"/>
      <c r="M36" s="59"/>
      <c r="N36" s="59"/>
    </row>
    <row r="37" spans="2:14" ht="15" hidden="1">
      <c r="B37" s="54"/>
      <c r="C37" s="54"/>
      <c r="D37" s="54"/>
      <c r="E37" s="54"/>
      <c r="F37" s="54"/>
      <c r="G37" s="54"/>
      <c r="H37" s="54"/>
      <c r="I37" s="59"/>
      <c r="J37" s="59"/>
      <c r="K37" s="59"/>
      <c r="L37" s="59"/>
      <c r="M37" s="59"/>
      <c r="N37" s="59"/>
    </row>
    <row r="38" spans="2:14" ht="15" hidden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2:14" ht="15">
      <c r="B39" s="54"/>
      <c r="C39" s="54"/>
      <c r="D39" s="54"/>
      <c r="E39" s="54" t="s">
        <v>76</v>
      </c>
      <c r="F39" s="54"/>
      <c r="G39" s="54"/>
      <c r="H39" s="54"/>
      <c r="I39" s="54"/>
      <c r="J39" s="54"/>
      <c r="K39" s="54"/>
      <c r="L39" s="54"/>
      <c r="M39" s="54"/>
      <c r="N39" s="54"/>
    </row>
    <row r="40" spans="2:14" ht="15">
      <c r="B40" s="54"/>
      <c r="D40" s="54"/>
      <c r="E40" s="54" t="s">
        <v>37</v>
      </c>
      <c r="F40" s="54"/>
      <c r="G40" s="59"/>
      <c r="H40" s="54"/>
      <c r="I40" s="90">
        <v>13.5</v>
      </c>
      <c r="J40" s="90" t="s">
        <v>263</v>
      </c>
      <c r="K40" s="90"/>
      <c r="L40" s="91">
        <f>129.6*5.11</f>
        <v>662.256</v>
      </c>
      <c r="M40" s="54"/>
      <c r="N40" s="54"/>
    </row>
    <row r="41" spans="2:14" ht="15" hidden="1">
      <c r="B41" s="54"/>
      <c r="D41" s="54"/>
      <c r="E41" s="54"/>
      <c r="F41" s="54"/>
      <c r="G41" s="59"/>
      <c r="H41" s="54"/>
      <c r="I41" s="54"/>
      <c r="J41" s="54" t="s">
        <v>130</v>
      </c>
      <c r="K41" s="54"/>
      <c r="L41" s="54"/>
      <c r="M41" s="54"/>
      <c r="N41" s="54"/>
    </row>
    <row r="42" spans="9:14" ht="15">
      <c r="I42" s="90">
        <v>13.5</v>
      </c>
      <c r="J42" s="54" t="s">
        <v>262</v>
      </c>
      <c r="K42" s="54"/>
      <c r="L42" s="69">
        <f>60*5.11</f>
        <v>306.6</v>
      </c>
      <c r="M42" s="54"/>
      <c r="N42" s="54"/>
    </row>
    <row r="43" spans="9:14" ht="12" customHeight="1">
      <c r="I43" s="54"/>
      <c r="J43" s="54"/>
      <c r="K43" s="54"/>
      <c r="L43" s="54"/>
      <c r="M43" s="54"/>
      <c r="N43" s="54"/>
    </row>
    <row r="44" ht="15" hidden="1"/>
    <row r="45" ht="15" hidden="1"/>
    <row r="46" ht="15" hidden="1"/>
    <row r="47" ht="15" hidden="1"/>
    <row r="48" ht="15" hidden="1"/>
    <row r="49" spans="3:6" ht="15">
      <c r="C49" s="55" t="s">
        <v>249</v>
      </c>
      <c r="D49" s="55" t="s">
        <v>77</v>
      </c>
      <c r="F49" s="55" t="s">
        <v>220</v>
      </c>
    </row>
    <row r="50" spans="3:6" ht="15">
      <c r="C50" s="70">
        <v>1116.5</v>
      </c>
      <c r="E50" s="55" t="s">
        <v>221</v>
      </c>
      <c r="F50" s="55" t="s">
        <v>108</v>
      </c>
    </row>
    <row r="51" ht="15">
      <c r="F51" s="55" t="str">
        <f>D2</f>
        <v>апрель 2012г</v>
      </c>
    </row>
    <row r="52" spans="3:8" ht="15">
      <c r="C52" s="71" t="s">
        <v>79</v>
      </c>
      <c r="D52" s="71" t="s">
        <v>80</v>
      </c>
      <c r="E52" s="71"/>
      <c r="F52" s="71"/>
      <c r="G52" s="71" t="s">
        <v>81</v>
      </c>
      <c r="H52" s="71" t="s">
        <v>82</v>
      </c>
    </row>
    <row r="53" spans="3:8" ht="20.25" customHeight="1">
      <c r="C53" s="72">
        <v>1</v>
      </c>
      <c r="D53" s="73" t="s">
        <v>265</v>
      </c>
      <c r="E53" s="74"/>
      <c r="F53" s="74"/>
      <c r="G53" s="74" t="s">
        <v>84</v>
      </c>
      <c r="H53" s="75">
        <f>D10</f>
        <v>10528.57</v>
      </c>
    </row>
    <row r="54" spans="3:8" ht="15">
      <c r="C54" s="76" t="s">
        <v>196</v>
      </c>
      <c r="D54" s="62" t="s">
        <v>125</v>
      </c>
      <c r="E54" s="62"/>
      <c r="F54" s="62"/>
      <c r="G54" s="62"/>
      <c r="H54" s="67"/>
    </row>
    <row r="55" spans="3:8" ht="15">
      <c r="C55" s="76" t="s">
        <v>276</v>
      </c>
      <c r="D55" s="62" t="s">
        <v>266</v>
      </c>
      <c r="E55" s="62"/>
      <c r="F55" s="62"/>
      <c r="G55" s="62"/>
      <c r="H55" s="82"/>
    </row>
    <row r="56" spans="3:8" ht="15">
      <c r="C56" s="76"/>
      <c r="D56" s="62"/>
      <c r="E56" s="62"/>
      <c r="F56" s="62"/>
      <c r="G56" s="62"/>
      <c r="H56" s="82">
        <v>7674.85</v>
      </c>
    </row>
    <row r="57" spans="3:8" ht="15">
      <c r="C57" s="77">
        <v>2</v>
      </c>
      <c r="D57" s="78" t="s">
        <v>2</v>
      </c>
      <c r="E57" s="79"/>
      <c r="F57" s="79"/>
      <c r="G57" s="79" t="s">
        <v>84</v>
      </c>
      <c r="H57" s="75">
        <v>5013.09</v>
      </c>
    </row>
    <row r="58" spans="3:8" ht="15">
      <c r="C58" s="76">
        <v>3</v>
      </c>
      <c r="D58" s="62" t="s">
        <v>26</v>
      </c>
      <c r="E58" s="62"/>
      <c r="F58" s="62"/>
      <c r="G58" s="62" t="s">
        <v>84</v>
      </c>
      <c r="H58" s="80">
        <f>SUM(H56:H57)</f>
        <v>12687.94</v>
      </c>
    </row>
    <row r="59" spans="3:9" ht="15">
      <c r="C59" s="81">
        <v>4</v>
      </c>
      <c r="D59" s="78" t="s">
        <v>87</v>
      </c>
      <c r="E59" s="82"/>
      <c r="F59" s="82"/>
      <c r="G59" s="78" t="s">
        <v>84</v>
      </c>
      <c r="H59" s="86">
        <v>7469.36</v>
      </c>
      <c r="I59" s="92">
        <f>H59-I34</f>
        <v>-0.025000000000545697</v>
      </c>
    </row>
    <row r="60" spans="3:8" ht="15">
      <c r="C60" s="76"/>
      <c r="D60" s="87"/>
      <c r="E60" s="62"/>
      <c r="F60" s="62"/>
      <c r="G60" s="62"/>
      <c r="H60" s="88"/>
    </row>
    <row r="61" spans="3:8" ht="15">
      <c r="C61" s="76">
        <v>1.68</v>
      </c>
      <c r="D61" s="62" t="s">
        <v>201</v>
      </c>
      <c r="E61" s="62" t="s">
        <v>202</v>
      </c>
      <c r="F61" s="62"/>
      <c r="G61" s="62" t="s">
        <v>84</v>
      </c>
      <c r="H61" s="57">
        <f>I22</f>
        <v>1875.72</v>
      </c>
    </row>
    <row r="62" spans="3:8" ht="15">
      <c r="C62" s="76">
        <v>2.22</v>
      </c>
      <c r="D62" s="62" t="s">
        <v>203</v>
      </c>
      <c r="E62" s="62"/>
      <c r="F62" s="62"/>
      <c r="G62" s="62" t="s">
        <v>84</v>
      </c>
      <c r="H62" s="57">
        <f>I23</f>
        <v>2478.63</v>
      </c>
    </row>
    <row r="63" spans="3:8" ht="15">
      <c r="C63" s="76"/>
      <c r="D63" s="62" t="s">
        <v>204</v>
      </c>
      <c r="E63" s="62"/>
      <c r="F63" s="62"/>
      <c r="G63" s="62" t="s">
        <v>84</v>
      </c>
      <c r="H63" s="56"/>
    </row>
    <row r="64" spans="3:8" ht="15">
      <c r="C64" s="76">
        <v>0.69</v>
      </c>
      <c r="D64" s="62" t="s">
        <v>205</v>
      </c>
      <c r="E64" s="62"/>
      <c r="F64" s="62"/>
      <c r="G64" s="62" t="s">
        <v>84</v>
      </c>
      <c r="H64" s="68">
        <f>I24</f>
        <v>770.385</v>
      </c>
    </row>
    <row r="65" spans="3:8" ht="15">
      <c r="C65" s="76"/>
      <c r="D65" s="62" t="s">
        <v>206</v>
      </c>
      <c r="E65" s="62"/>
      <c r="F65" s="62"/>
      <c r="G65" s="62"/>
      <c r="H65" s="62"/>
    </row>
    <row r="66" spans="3:8" ht="15">
      <c r="C66" s="76">
        <v>1.14</v>
      </c>
      <c r="D66" s="62" t="s">
        <v>207</v>
      </c>
      <c r="E66" s="62"/>
      <c r="F66" s="62"/>
      <c r="G66" s="62"/>
      <c r="H66" s="57">
        <f>I25</f>
        <v>1272.81</v>
      </c>
    </row>
    <row r="67" spans="3:8" ht="15">
      <c r="C67" s="76"/>
      <c r="D67" s="62" t="s">
        <v>208</v>
      </c>
      <c r="E67" s="62"/>
      <c r="F67" s="62" t="s">
        <v>209</v>
      </c>
      <c r="G67" s="62"/>
      <c r="H67" s="62"/>
    </row>
    <row r="68" spans="3:8" ht="15">
      <c r="C68" s="76">
        <v>0.57</v>
      </c>
      <c r="D68" s="62" t="s">
        <v>205</v>
      </c>
      <c r="E68" s="62"/>
      <c r="F68" s="62"/>
      <c r="G68" s="62"/>
      <c r="H68" s="68">
        <f>I28</f>
        <v>636.405</v>
      </c>
    </row>
    <row r="69" spans="3:8" ht="15">
      <c r="C69" s="76"/>
      <c r="D69" s="62" t="s">
        <v>210</v>
      </c>
      <c r="E69" s="62"/>
      <c r="F69" s="62"/>
      <c r="G69" s="62"/>
      <c r="H69" s="62"/>
    </row>
    <row r="70" spans="3:8" ht="15">
      <c r="C70" s="76">
        <v>0.39</v>
      </c>
      <c r="D70" s="62" t="s">
        <v>211</v>
      </c>
      <c r="E70" s="62"/>
      <c r="F70" s="62"/>
      <c r="G70" s="62"/>
      <c r="H70" s="68">
        <f>I31</f>
        <v>435.435</v>
      </c>
    </row>
    <row r="71" spans="3:8" ht="15">
      <c r="C71" s="81">
        <v>5.11</v>
      </c>
      <c r="D71" s="78" t="s">
        <v>95</v>
      </c>
      <c r="E71" s="82"/>
      <c r="F71" s="82"/>
      <c r="G71" s="82" t="s">
        <v>84</v>
      </c>
      <c r="H71" s="86">
        <f>SUM(H72:H73)</f>
        <v>0</v>
      </c>
    </row>
    <row r="72" spans="3:8" ht="15">
      <c r="C72" s="76"/>
      <c r="D72" s="83"/>
      <c r="E72" s="84"/>
      <c r="F72" s="62"/>
      <c r="G72" s="62"/>
      <c r="H72" s="56"/>
    </row>
    <row r="73" spans="3:8" ht="15">
      <c r="C73" s="76"/>
      <c r="D73" s="83"/>
      <c r="E73" s="84"/>
      <c r="F73" s="62"/>
      <c r="G73" s="62"/>
      <c r="H73" s="56"/>
    </row>
    <row r="74" spans="3:8" ht="15">
      <c r="C74" s="76"/>
      <c r="D74" s="62" t="s">
        <v>272</v>
      </c>
      <c r="E74" s="62"/>
      <c r="F74" s="62"/>
      <c r="G74" s="62" t="s">
        <v>84</v>
      </c>
      <c r="H74" s="62"/>
    </row>
    <row r="75" spans="3:8" ht="15">
      <c r="C75" s="76"/>
      <c r="D75" s="62"/>
      <c r="E75" s="62"/>
      <c r="F75" s="62"/>
      <c r="G75" s="62" t="s">
        <v>84</v>
      </c>
      <c r="H75" s="62"/>
    </row>
    <row r="76" spans="3:8" ht="15">
      <c r="C76" s="76" t="s">
        <v>273</v>
      </c>
      <c r="D76" s="62" t="s">
        <v>99</v>
      </c>
      <c r="E76" s="62"/>
      <c r="F76" s="62"/>
      <c r="G76" s="62"/>
      <c r="H76" s="67">
        <v>13149.67</v>
      </c>
    </row>
    <row r="77" spans="3:8" ht="15">
      <c r="C77" s="76"/>
      <c r="D77" s="62" t="s">
        <v>274</v>
      </c>
      <c r="E77" s="62"/>
      <c r="F77" s="62"/>
      <c r="G77" s="62" t="s">
        <v>84</v>
      </c>
      <c r="H77" s="67">
        <v>10607.77</v>
      </c>
    </row>
    <row r="78" spans="3:8" ht="15">
      <c r="C78" s="76"/>
      <c r="D78" s="62" t="s">
        <v>101</v>
      </c>
      <c r="E78" s="62"/>
      <c r="F78" s="62"/>
      <c r="G78" s="62" t="s">
        <v>84</v>
      </c>
      <c r="H78" s="62"/>
    </row>
    <row r="79" spans="3:8" ht="15">
      <c r="C79" s="76"/>
      <c r="D79" s="62"/>
      <c r="E79" s="62"/>
      <c r="F79" s="62"/>
      <c r="G79" s="62" t="s">
        <v>84</v>
      </c>
      <c r="H79" s="62"/>
    </row>
    <row r="80" spans="3:8" ht="15">
      <c r="C80" s="76"/>
      <c r="D80" s="62" t="s">
        <v>102</v>
      </c>
      <c r="E80" s="62"/>
      <c r="F80" s="62"/>
      <c r="G80" s="62" t="s">
        <v>84</v>
      </c>
      <c r="H80" s="62"/>
    </row>
    <row r="81" spans="3:8" ht="15">
      <c r="C81" s="94"/>
      <c r="D81" s="95" t="s">
        <v>275</v>
      </c>
      <c r="E81" s="95"/>
      <c r="F81" s="95"/>
      <c r="G81" s="95" t="s">
        <v>84</v>
      </c>
      <c r="H81" s="96">
        <f>H77+H58-H59</f>
        <v>15826.349999999999</v>
      </c>
    </row>
    <row r="82" spans="3:8" ht="15">
      <c r="C82" s="62"/>
      <c r="D82" s="62"/>
      <c r="E82" s="62"/>
      <c r="F82" s="62"/>
      <c r="G82" s="62"/>
      <c r="H82" s="62"/>
    </row>
    <row r="83" ht="15">
      <c r="E83" s="55" t="s">
        <v>104</v>
      </c>
    </row>
    <row r="84" ht="15">
      <c r="E84" s="55" t="s">
        <v>105</v>
      </c>
    </row>
    <row r="85" spans="3:8" ht="15">
      <c r="C85" s="85" t="s">
        <v>193</v>
      </c>
      <c r="D85" s="85" t="s">
        <v>194</v>
      </c>
      <c r="E85" s="85" t="s">
        <v>195</v>
      </c>
      <c r="F85" s="85" t="s">
        <v>196</v>
      </c>
      <c r="G85" s="85"/>
      <c r="H85" s="85" t="s">
        <v>197</v>
      </c>
    </row>
    <row r="86" spans="3:8" ht="15" hidden="1">
      <c r="C86" s="85" t="s">
        <v>198</v>
      </c>
      <c r="D86" s="85"/>
      <c r="E86" s="85"/>
      <c r="F86" s="85">
        <v>472.56</v>
      </c>
      <c r="G86" s="85"/>
      <c r="H86" s="85">
        <v>827.49</v>
      </c>
    </row>
    <row r="87" spans="3:8" ht="15" hidden="1">
      <c r="C87" s="85" t="s">
        <v>213</v>
      </c>
      <c r="D87" s="85">
        <v>827.49</v>
      </c>
      <c r="E87" s="85">
        <v>1300.05</v>
      </c>
      <c r="F87" s="85">
        <v>679.84</v>
      </c>
      <c r="G87" s="85"/>
      <c r="H87" s="85">
        <v>1447.7</v>
      </c>
    </row>
    <row r="88" spans="3:8" ht="15" hidden="1">
      <c r="C88" s="85" t="s">
        <v>225</v>
      </c>
      <c r="D88" s="85">
        <v>1447.7</v>
      </c>
      <c r="E88" s="85">
        <v>1300.05</v>
      </c>
      <c r="F88" s="85">
        <v>933.03</v>
      </c>
      <c r="G88" s="85"/>
      <c r="H88" s="85">
        <v>1814.72</v>
      </c>
    </row>
    <row r="89" spans="3:8" ht="15" hidden="1">
      <c r="C89" s="85" t="s">
        <v>228</v>
      </c>
      <c r="D89" s="85">
        <v>1814.72</v>
      </c>
      <c r="E89" s="85">
        <v>1300.05</v>
      </c>
      <c r="F89" s="85">
        <v>1396.51</v>
      </c>
      <c r="G89" s="85"/>
      <c r="H89" s="85">
        <v>1718.26</v>
      </c>
    </row>
    <row r="90" spans="3:8" ht="15" hidden="1">
      <c r="C90" s="85" t="s">
        <v>229</v>
      </c>
      <c r="D90" s="85">
        <v>1718.26</v>
      </c>
      <c r="E90" s="85">
        <v>1300.05</v>
      </c>
      <c r="F90" s="85">
        <v>849.29</v>
      </c>
      <c r="G90" s="85"/>
      <c r="H90" s="85">
        <v>2169.03</v>
      </c>
    </row>
    <row r="91" spans="3:8" ht="15" hidden="1">
      <c r="C91" s="85" t="s">
        <v>242</v>
      </c>
      <c r="D91" s="85">
        <v>2169.03</v>
      </c>
      <c r="E91" s="85">
        <v>1300.05</v>
      </c>
      <c r="F91" s="85">
        <v>1499.5</v>
      </c>
      <c r="G91" s="85"/>
      <c r="H91" s="85">
        <v>1969.58</v>
      </c>
    </row>
    <row r="92" spans="3:8" ht="15" hidden="1">
      <c r="C92" s="85" t="s">
        <v>243</v>
      </c>
      <c r="D92" s="85">
        <v>1969.58</v>
      </c>
      <c r="E92" s="85">
        <v>1300.05</v>
      </c>
      <c r="F92" s="85">
        <v>873.96</v>
      </c>
      <c r="G92" s="85"/>
      <c r="H92" s="85">
        <v>2395.67</v>
      </c>
    </row>
    <row r="93" spans="3:8" ht="15" hidden="1">
      <c r="C93" s="85" t="s">
        <v>245</v>
      </c>
      <c r="D93" s="85">
        <v>23965.67</v>
      </c>
      <c r="E93" s="85">
        <v>1300.05</v>
      </c>
      <c r="F93" s="85">
        <v>1051.17</v>
      </c>
      <c r="G93" s="85"/>
      <c r="H93" s="85">
        <v>2644.55</v>
      </c>
    </row>
    <row r="94" spans="3:8" ht="15" hidden="1">
      <c r="C94" s="85" t="s">
        <v>248</v>
      </c>
      <c r="D94" s="85">
        <v>2644.56</v>
      </c>
      <c r="E94" s="85">
        <v>1303.95</v>
      </c>
      <c r="F94" s="85">
        <v>1166.63</v>
      </c>
      <c r="G94" s="85"/>
      <c r="H94" s="85">
        <v>2785.77</v>
      </c>
    </row>
    <row r="95" spans="3:8" ht="15" hidden="1">
      <c r="C95" s="85" t="s">
        <v>251</v>
      </c>
      <c r="D95" s="85">
        <v>2785.77</v>
      </c>
      <c r="E95" s="85">
        <v>1303.95</v>
      </c>
      <c r="F95" s="85">
        <v>929.02</v>
      </c>
      <c r="G95" s="85"/>
      <c r="H95" s="85">
        <v>3160.7</v>
      </c>
    </row>
    <row r="96" spans="3:8" ht="15" hidden="1">
      <c r="C96" s="85" t="s">
        <v>254</v>
      </c>
      <c r="D96" s="85">
        <v>3160.7</v>
      </c>
      <c r="E96" s="85">
        <v>1303.95</v>
      </c>
      <c r="F96" s="85">
        <v>974.66</v>
      </c>
      <c r="G96" s="85"/>
      <c r="H96" s="85">
        <v>3489.99</v>
      </c>
    </row>
    <row r="97" spans="3:8" ht="15" hidden="1">
      <c r="C97" s="85" t="s">
        <v>255</v>
      </c>
      <c r="D97" s="85">
        <v>3489.99</v>
      </c>
      <c r="E97" s="85">
        <v>1303.95</v>
      </c>
      <c r="F97" s="85">
        <v>1417.71</v>
      </c>
      <c r="G97" s="85"/>
      <c r="H97" s="85">
        <v>3376.23</v>
      </c>
    </row>
    <row r="98" spans="3:8" ht="15" hidden="1">
      <c r="C98" s="85" t="s">
        <v>257</v>
      </c>
      <c r="D98" s="85">
        <v>3376.23</v>
      </c>
      <c r="E98" s="85">
        <v>1303.95</v>
      </c>
      <c r="F98" s="85">
        <v>1950.38</v>
      </c>
      <c r="G98" s="85"/>
      <c r="H98" s="85">
        <v>2729.8</v>
      </c>
    </row>
    <row r="99" spans="3:8" ht="15">
      <c r="C99" s="85" t="s">
        <v>260</v>
      </c>
      <c r="D99" s="67">
        <f>H98</f>
        <v>2729.8</v>
      </c>
      <c r="E99" s="67">
        <v>1303.95</v>
      </c>
      <c r="F99" s="67">
        <v>837.37</v>
      </c>
      <c r="G99" s="85"/>
      <c r="H99" s="67">
        <f>D99+E99-F99</f>
        <v>3196.38</v>
      </c>
    </row>
    <row r="100" spans="3:8" ht="15">
      <c r="C100" s="85" t="s">
        <v>269</v>
      </c>
      <c r="D100" s="85">
        <v>3196.38</v>
      </c>
      <c r="E100" s="85">
        <v>1303.95</v>
      </c>
      <c r="F100" s="85">
        <v>993.83</v>
      </c>
      <c r="G100" s="85"/>
      <c r="H100" s="85">
        <v>3506.5</v>
      </c>
    </row>
    <row r="101" spans="3:8" ht="15">
      <c r="C101" s="85" t="s">
        <v>279</v>
      </c>
      <c r="D101" s="85">
        <v>3506.5</v>
      </c>
      <c r="E101" s="85">
        <v>1303.95</v>
      </c>
      <c r="F101" s="85">
        <v>1221.19</v>
      </c>
      <c r="G101" s="85"/>
      <c r="H101" s="85">
        <v>3589.26</v>
      </c>
    </row>
    <row r="102" spans="3:8" ht="15">
      <c r="C102" s="85" t="s">
        <v>280</v>
      </c>
      <c r="D102" s="85">
        <v>3589.26</v>
      </c>
      <c r="E102" s="85">
        <v>1303.95</v>
      </c>
      <c r="F102" s="85">
        <v>743.81</v>
      </c>
      <c r="G102" s="85"/>
      <c r="H102" s="85">
        <v>4149.4</v>
      </c>
    </row>
    <row r="103" spans="3:8" ht="15">
      <c r="C103" s="85" t="s">
        <v>281</v>
      </c>
      <c r="D103" s="85">
        <v>4149.4</v>
      </c>
      <c r="E103" s="85">
        <v>1303.33</v>
      </c>
      <c r="F103" s="85"/>
      <c r="G103" s="85"/>
      <c r="H103" s="85"/>
    </row>
  </sheetData>
  <sheetProtection/>
  <mergeCells count="2">
    <mergeCell ref="D14:E14"/>
    <mergeCell ref="J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0"/>
  <sheetViews>
    <sheetView zoomScalePageLayoutView="0" workbookViewId="0" topLeftCell="A4">
      <selection activeCell="D57" sqref="D57"/>
    </sheetView>
  </sheetViews>
  <sheetFormatPr defaultColWidth="9.140625" defaultRowHeight="12.75"/>
  <cols>
    <col min="2" max="2" width="10.7109375" style="0" customWidth="1"/>
    <col min="3" max="3" width="13.57421875" style="0" customWidth="1"/>
    <col min="4" max="4" width="11.421875" style="0" customWidth="1"/>
    <col min="5" max="5" width="10.57421875" style="0" customWidth="1"/>
    <col min="6" max="6" width="10.140625" style="0" customWidth="1"/>
    <col min="8" max="8" width="15.140625" style="0" customWidth="1"/>
  </cols>
  <sheetData>
    <row r="2" spans="2:8" ht="12.75">
      <c r="B2" s="1"/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2:8" ht="12.75">
      <c r="B3" s="1"/>
      <c r="C3" s="1" t="s">
        <v>6</v>
      </c>
      <c r="D3" s="1"/>
      <c r="E3" s="1" t="s">
        <v>7</v>
      </c>
      <c r="F3" s="1" t="s">
        <v>8</v>
      </c>
      <c r="G3" s="1" t="s">
        <v>9</v>
      </c>
      <c r="H3" s="1" t="s">
        <v>10</v>
      </c>
    </row>
    <row r="4" spans="2:8" ht="20.25" customHeight="1">
      <c r="B4" s="1" t="s">
        <v>48</v>
      </c>
      <c r="C4" s="1"/>
      <c r="D4" s="1">
        <v>6324.01</v>
      </c>
      <c r="E4" s="1">
        <v>820.52</v>
      </c>
      <c r="F4" s="1">
        <v>1020.16</v>
      </c>
      <c r="G4" s="1">
        <f>SUM(E4:F4)</f>
        <v>1840.6799999999998</v>
      </c>
      <c r="H4" s="1">
        <v>4483.33</v>
      </c>
    </row>
    <row r="5" spans="2:8" ht="12.75">
      <c r="B5" s="1" t="s">
        <v>11</v>
      </c>
      <c r="C5" s="1"/>
      <c r="D5" s="8">
        <v>4237.87</v>
      </c>
      <c r="E5" s="1">
        <v>525.39</v>
      </c>
      <c r="F5" s="1">
        <v>669.28</v>
      </c>
      <c r="G5" s="1">
        <f>SUM(E5:F5)</f>
        <v>1194.67</v>
      </c>
      <c r="H5" s="1">
        <v>3043.2</v>
      </c>
    </row>
    <row r="6" spans="2:8" ht="12.75">
      <c r="B6" s="1" t="s">
        <v>12</v>
      </c>
      <c r="C6" s="1"/>
      <c r="D6" s="1">
        <v>10561.88</v>
      </c>
      <c r="E6" s="1"/>
      <c r="F6" s="1"/>
      <c r="G6" s="1">
        <f>SUM(G4:G5)</f>
        <v>3035.35</v>
      </c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2.75">
      <c r="B8" s="2"/>
      <c r="C8" s="2"/>
      <c r="D8" s="2"/>
      <c r="E8" s="2"/>
      <c r="F8" s="2"/>
      <c r="G8" s="2"/>
      <c r="H8" s="2"/>
    </row>
    <row r="11" spans="2:9" ht="12.75">
      <c r="B11" s="124" t="s">
        <v>13</v>
      </c>
      <c r="C11" s="126" t="s">
        <v>14</v>
      </c>
      <c r="D11" s="127"/>
      <c r="E11" s="130" t="s">
        <v>15</v>
      </c>
      <c r="F11" s="131"/>
      <c r="G11" s="131"/>
      <c r="H11" s="132"/>
      <c r="I11" s="9"/>
    </row>
    <row r="12" spans="2:9" ht="12.75">
      <c r="B12" s="125"/>
      <c r="C12" s="128"/>
      <c r="D12" s="129"/>
      <c r="E12" s="1" t="s">
        <v>17</v>
      </c>
      <c r="F12" s="1" t="s">
        <v>18</v>
      </c>
      <c r="G12" s="1" t="s">
        <v>19</v>
      </c>
      <c r="H12" s="1" t="s">
        <v>20</v>
      </c>
      <c r="I12" s="1" t="s">
        <v>23</v>
      </c>
    </row>
    <row r="13" spans="2:9" ht="12.75">
      <c r="B13" s="1"/>
      <c r="C13" s="130" t="s">
        <v>24</v>
      </c>
      <c r="D13" s="132"/>
      <c r="E13" s="1"/>
      <c r="F13" s="1"/>
      <c r="G13" s="1"/>
      <c r="H13" s="1"/>
      <c r="I13" s="1"/>
    </row>
    <row r="14" spans="2:9" ht="12.75">
      <c r="B14" s="11" t="s">
        <v>158</v>
      </c>
      <c r="C14" s="1" t="s">
        <v>52</v>
      </c>
      <c r="D14" s="1"/>
      <c r="E14" s="1" t="s">
        <v>53</v>
      </c>
      <c r="F14" s="1">
        <v>330.65</v>
      </c>
      <c r="G14" s="1"/>
      <c r="H14" s="1"/>
      <c r="I14" s="1"/>
    </row>
    <row r="15" spans="2:9" ht="12.75">
      <c r="B15" s="1" t="s">
        <v>159</v>
      </c>
      <c r="C15" s="1" t="s">
        <v>50</v>
      </c>
      <c r="D15" s="1"/>
      <c r="E15" s="1" t="s">
        <v>53</v>
      </c>
      <c r="F15" s="1">
        <v>330.68</v>
      </c>
      <c r="G15" s="1"/>
      <c r="H15" s="1"/>
      <c r="I15" s="1"/>
    </row>
    <row r="16" spans="2:9" ht="12.75">
      <c r="B16" s="1"/>
      <c r="C16" s="1"/>
      <c r="D16" s="1"/>
      <c r="E16" s="1"/>
      <c r="F16" s="1"/>
      <c r="G16" s="1"/>
      <c r="H16" s="1"/>
      <c r="I16" s="1"/>
    </row>
    <row r="17" spans="2:9" ht="12.75">
      <c r="B17" s="1" t="s">
        <v>160</v>
      </c>
      <c r="C17" s="1" t="s">
        <v>50</v>
      </c>
      <c r="D17" s="1"/>
      <c r="E17" s="1" t="s">
        <v>53</v>
      </c>
      <c r="F17" s="1">
        <v>330.68</v>
      </c>
      <c r="G17" s="1"/>
      <c r="H17" s="1"/>
      <c r="I17" s="1"/>
    </row>
    <row r="18" spans="2:9" ht="12.75">
      <c r="B18" s="1"/>
      <c r="C18" s="1"/>
      <c r="D18" s="1"/>
      <c r="E18" s="1"/>
      <c r="F18" s="1"/>
      <c r="G18" s="5"/>
      <c r="H18" s="1"/>
      <c r="I18" s="1"/>
    </row>
    <row r="19" spans="2:9" ht="12.75">
      <c r="B19" s="1"/>
      <c r="C19" s="1"/>
      <c r="D19" s="1"/>
      <c r="E19" s="1"/>
      <c r="F19" s="1"/>
      <c r="H19" s="1"/>
      <c r="I19" s="1"/>
    </row>
    <row r="20" spans="2:9" ht="12.75">
      <c r="B20" s="1"/>
      <c r="C20" s="1"/>
      <c r="D20" s="1"/>
      <c r="E20" s="1"/>
      <c r="F20" s="1"/>
      <c r="H20" s="1"/>
      <c r="I20" s="1"/>
    </row>
    <row r="21" spans="2:9" ht="12.75">
      <c r="B21" s="1"/>
      <c r="C21" s="1"/>
      <c r="D21" s="1"/>
      <c r="E21" s="1"/>
      <c r="F21" s="1"/>
      <c r="G21" s="1" t="s">
        <v>26</v>
      </c>
      <c r="H21" s="1">
        <f>SUM(H14:H20)</f>
        <v>0</v>
      </c>
      <c r="I21" s="1"/>
    </row>
    <row r="22" spans="2:9" ht="12.75">
      <c r="B22" s="1"/>
      <c r="C22" s="3" t="s">
        <v>27</v>
      </c>
      <c r="D22" s="4"/>
      <c r="E22" s="1"/>
      <c r="F22" s="1"/>
      <c r="G22" s="1"/>
      <c r="H22" s="1"/>
      <c r="I22" s="1"/>
    </row>
    <row r="23" spans="2:9" ht="12.75">
      <c r="B23" s="1" t="s">
        <v>161</v>
      </c>
      <c r="C23" s="1" t="s">
        <v>45</v>
      </c>
      <c r="D23" s="1"/>
      <c r="E23" s="1" t="s">
        <v>25</v>
      </c>
      <c r="F23" s="1">
        <v>114.31</v>
      </c>
      <c r="G23" s="1" t="s">
        <v>53</v>
      </c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 t="s">
        <v>28</v>
      </c>
      <c r="D25" s="1" t="s">
        <v>29</v>
      </c>
      <c r="E25" s="1">
        <v>1112.3</v>
      </c>
      <c r="F25" s="7" t="s">
        <v>46</v>
      </c>
      <c r="G25" s="1"/>
      <c r="H25">
        <v>1701.82</v>
      </c>
      <c r="I25" s="1"/>
    </row>
    <row r="26" spans="2:9" ht="12.75">
      <c r="B26" s="1"/>
      <c r="C26" s="1" t="s">
        <v>30</v>
      </c>
      <c r="D26" s="1"/>
      <c r="E26" s="1"/>
      <c r="F26" s="1"/>
      <c r="G26" s="1"/>
      <c r="H26" s="1"/>
      <c r="I26" s="1"/>
    </row>
    <row r="27" spans="2:9" ht="12.75">
      <c r="B27" s="1"/>
      <c r="C27" s="1"/>
      <c r="D27" s="1"/>
      <c r="E27" s="1"/>
      <c r="F27" s="1">
        <v>30</v>
      </c>
      <c r="G27" s="1">
        <v>1000</v>
      </c>
      <c r="H27" s="1">
        <v>3336.9</v>
      </c>
      <c r="I27" s="1"/>
    </row>
    <row r="28" spans="2:9" ht="12.75">
      <c r="B28" s="1"/>
      <c r="C28" s="1" t="s">
        <v>31</v>
      </c>
      <c r="D28" s="1"/>
      <c r="E28" s="1"/>
      <c r="F28" s="1" t="s">
        <v>32</v>
      </c>
      <c r="G28" s="1"/>
      <c r="H28" s="1"/>
      <c r="I28" s="1"/>
    </row>
    <row r="29" spans="2:9" ht="12.75">
      <c r="B29" s="1"/>
      <c r="C29" s="1"/>
      <c r="D29" s="1"/>
      <c r="E29" s="1"/>
      <c r="F29" s="1"/>
      <c r="G29" s="1" t="s">
        <v>47</v>
      </c>
      <c r="H29" s="1"/>
      <c r="I29" s="1"/>
    </row>
    <row r="30" spans="2:9" ht="12.75">
      <c r="B30" s="1"/>
      <c r="C30" s="1" t="s">
        <v>33</v>
      </c>
      <c r="D30" s="1"/>
      <c r="E30" s="1">
        <v>0.52</v>
      </c>
      <c r="F30" s="1"/>
      <c r="G30" s="1">
        <v>469</v>
      </c>
      <c r="H30" s="1">
        <v>634.01</v>
      </c>
      <c r="I30" s="1"/>
    </row>
    <row r="31" spans="2:9" ht="12.75">
      <c r="B31" s="1"/>
      <c r="C31" s="1" t="s">
        <v>34</v>
      </c>
      <c r="D31" s="1"/>
      <c r="E31" s="1">
        <v>0.29</v>
      </c>
      <c r="F31" s="1"/>
      <c r="G31" s="1"/>
      <c r="H31" s="1">
        <v>322.57</v>
      </c>
      <c r="I31" s="1"/>
    </row>
    <row r="32" spans="2:9" ht="12.75">
      <c r="B32" s="1"/>
      <c r="C32" s="1"/>
      <c r="D32" s="1"/>
      <c r="E32" s="1"/>
      <c r="F32" s="1"/>
      <c r="G32" s="1"/>
      <c r="H32" s="1" t="s">
        <v>35</v>
      </c>
      <c r="I32" s="1"/>
    </row>
    <row r="33" spans="2:9" ht="12.75">
      <c r="B33" s="1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 t="s">
        <v>26</v>
      </c>
      <c r="H34" s="1">
        <v>5995.3</v>
      </c>
      <c r="I34" s="1">
        <f>SUM(I14:I33)</f>
        <v>0</v>
      </c>
    </row>
    <row r="36" spans="2:4" ht="12.75">
      <c r="B36" t="s">
        <v>36</v>
      </c>
      <c r="C36" t="s">
        <v>36</v>
      </c>
      <c r="D36">
        <v>5995.3</v>
      </c>
    </row>
    <row r="37" spans="2:3" ht="12.75">
      <c r="B37" s="3" t="s">
        <v>37</v>
      </c>
      <c r="C37" s="4"/>
    </row>
    <row r="42" ht="14.25" customHeight="1">
      <c r="C42" t="s">
        <v>150</v>
      </c>
    </row>
    <row r="46" spans="2:5" ht="12.75">
      <c r="B46" s="1" t="s">
        <v>38</v>
      </c>
      <c r="C46" s="1" t="s">
        <v>39</v>
      </c>
      <c r="D46" s="1" t="s">
        <v>40</v>
      </c>
      <c r="E46" s="1" t="s">
        <v>41</v>
      </c>
    </row>
    <row r="47" spans="2:5" ht="12.75">
      <c r="B47" s="1"/>
      <c r="C47" s="1"/>
      <c r="D47" s="1"/>
      <c r="E47" s="1"/>
    </row>
    <row r="48" spans="2:5" ht="12.75">
      <c r="B48" s="1" t="s">
        <v>42</v>
      </c>
      <c r="C48" s="1"/>
      <c r="D48" s="1">
        <v>10561.88</v>
      </c>
      <c r="E48" s="1"/>
    </row>
    <row r="49" spans="2:5" ht="12.75">
      <c r="B49" s="1"/>
      <c r="C49" s="1"/>
      <c r="D49" s="1"/>
      <c r="E49" s="1"/>
    </row>
    <row r="50" spans="2:5" ht="12.75">
      <c r="B50" s="1" t="s">
        <v>2</v>
      </c>
      <c r="C50" s="1"/>
      <c r="D50" s="1">
        <v>3035.35</v>
      </c>
      <c r="E50" s="1"/>
    </row>
    <row r="51" spans="2:5" ht="12.75"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2:5" ht="12.75">
      <c r="B53" s="1"/>
      <c r="C53" s="1"/>
      <c r="D53" s="1"/>
      <c r="E53" s="1"/>
    </row>
    <row r="54" spans="2:5" ht="12.75">
      <c r="B54" s="1" t="s">
        <v>43</v>
      </c>
      <c r="C54" s="1"/>
      <c r="D54">
        <v>5995.3</v>
      </c>
      <c r="E54" s="1"/>
    </row>
    <row r="55" spans="2:5" ht="12.75">
      <c r="B55" s="1"/>
      <c r="C55" s="1"/>
      <c r="D55" s="1"/>
      <c r="E55" s="1"/>
    </row>
    <row r="56" spans="2:5" ht="12.75">
      <c r="B56" s="1" t="s">
        <v>44</v>
      </c>
      <c r="C56" s="1"/>
      <c r="D56" s="1"/>
      <c r="E56" s="1" t="s">
        <v>56</v>
      </c>
    </row>
    <row r="57" spans="2:5" ht="13.5" thickBot="1">
      <c r="B57" s="6" t="s">
        <v>212</v>
      </c>
      <c r="C57" s="6" t="s">
        <v>49</v>
      </c>
      <c r="D57" s="6">
        <v>2959.95</v>
      </c>
      <c r="E57" s="6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</sheetData>
  <sheetProtection/>
  <mergeCells count="4">
    <mergeCell ref="C13:D13"/>
    <mergeCell ref="B11:B12"/>
    <mergeCell ref="C11:D12"/>
    <mergeCell ref="E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N99"/>
  <sheetViews>
    <sheetView zoomScalePageLayoutView="0" workbookViewId="0" topLeftCell="A11">
      <selection activeCell="A40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282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27400.82</v>
      </c>
      <c r="D8" s="57">
        <v>3059.19</v>
      </c>
      <c r="E8" s="57">
        <v>2585.6</v>
      </c>
      <c r="F8" s="56"/>
      <c r="G8" s="57">
        <f>E8</f>
        <v>2585.6</v>
      </c>
      <c r="H8" s="57">
        <f>C8+D8-G8</f>
        <v>27874.41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45376.15</v>
      </c>
      <c r="D9" s="58">
        <v>7469.38</v>
      </c>
      <c r="E9" s="57">
        <v>6194.79</v>
      </c>
      <c r="F9" s="56"/>
      <c r="G9" s="57">
        <f>E9</f>
        <v>6194.79</v>
      </c>
      <c r="H9" s="57">
        <f>C9+D9-G9</f>
        <v>46650.74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8780.39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4" t="s">
        <v>16</v>
      </c>
      <c r="K14" s="144"/>
      <c r="L14" s="144"/>
      <c r="M14" s="144"/>
      <c r="N14" s="143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6" t="s">
        <v>259</v>
      </c>
      <c r="K15" s="56" t="s">
        <v>22</v>
      </c>
      <c r="L15" s="56" t="s">
        <v>67</v>
      </c>
      <c r="M15" s="56" t="s">
        <v>68</v>
      </c>
      <c r="N15" s="56" t="s">
        <v>23</v>
      </c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6"/>
      <c r="K16" s="56"/>
      <c r="L16" s="56"/>
      <c r="M16" s="56"/>
      <c r="N16" s="56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6"/>
      <c r="K17" s="56"/>
      <c r="L17" s="56"/>
      <c r="M17" s="56"/>
      <c r="N17" s="56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2:14" ht="15">
      <c r="B19" s="54"/>
      <c r="C19" s="56"/>
      <c r="D19" s="56" t="s">
        <v>267</v>
      </c>
      <c r="E19" s="56"/>
      <c r="F19" s="67">
        <v>1116.5</v>
      </c>
      <c r="G19" s="56" t="s">
        <v>214</v>
      </c>
      <c r="H19" s="56"/>
      <c r="I19" s="57">
        <f>F19*1.68</f>
        <v>1875.72</v>
      </c>
      <c r="J19" s="56"/>
      <c r="K19" s="56"/>
      <c r="L19" s="56"/>
      <c r="M19" s="56"/>
      <c r="N19" s="56"/>
    </row>
    <row r="20" spans="2:14" ht="15">
      <c r="B20" s="54"/>
      <c r="C20" s="56"/>
      <c r="D20" s="56"/>
      <c r="E20" s="56"/>
      <c r="F20" s="67">
        <v>1116.5</v>
      </c>
      <c r="G20" s="56" t="s">
        <v>215</v>
      </c>
      <c r="H20" s="56"/>
      <c r="I20" s="57">
        <f>F20*2.22</f>
        <v>2478.63</v>
      </c>
      <c r="J20" s="56"/>
      <c r="K20" s="56"/>
      <c r="L20" s="56"/>
      <c r="M20" s="56"/>
      <c r="N20" s="56"/>
    </row>
    <row r="21" spans="2:14" ht="15">
      <c r="B21" s="54"/>
      <c r="C21" s="56"/>
      <c r="D21" s="56"/>
      <c r="E21" s="56"/>
      <c r="F21" s="67">
        <v>1116.5</v>
      </c>
      <c r="G21" s="56" t="s">
        <v>216</v>
      </c>
      <c r="H21" s="56"/>
      <c r="I21" s="68">
        <f>F21*0.69</f>
        <v>770.385</v>
      </c>
      <c r="J21" s="56"/>
      <c r="K21" s="56"/>
      <c r="L21" s="56"/>
      <c r="M21" s="56"/>
      <c r="N21" s="56"/>
    </row>
    <row r="22" spans="2:14" ht="15">
      <c r="B22" s="54"/>
      <c r="C22" s="56"/>
      <c r="D22" s="56"/>
      <c r="E22" s="56"/>
      <c r="F22" s="67">
        <v>1116.5</v>
      </c>
      <c r="G22" s="56" t="s">
        <v>217</v>
      </c>
      <c r="H22" s="56"/>
      <c r="I22" s="57">
        <f>F22*1.14</f>
        <v>1272.81</v>
      </c>
      <c r="J22" s="56"/>
      <c r="K22" s="56"/>
      <c r="L22" s="56"/>
      <c r="M22" s="56"/>
      <c r="N22" s="56"/>
    </row>
    <row r="23" spans="2:14" ht="15">
      <c r="B23" s="54"/>
      <c r="C23" s="56"/>
      <c r="D23" s="93" t="s">
        <v>268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4" ht="15">
      <c r="B24" s="54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ht="15">
      <c r="B25" s="54"/>
      <c r="C25" s="56"/>
      <c r="D25" s="56" t="s">
        <v>33</v>
      </c>
      <c r="E25" s="56"/>
      <c r="F25" s="67">
        <v>1116.5</v>
      </c>
      <c r="G25" s="56" t="s">
        <v>218</v>
      </c>
      <c r="H25" s="56"/>
      <c r="I25" s="68">
        <f>F25*0.57</f>
        <v>636.405</v>
      </c>
      <c r="J25" s="56"/>
      <c r="K25" s="56"/>
      <c r="L25" s="56"/>
      <c r="M25" s="56"/>
      <c r="N25" s="56"/>
    </row>
    <row r="26" spans="2:14" ht="15">
      <c r="B26" s="5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2:14" ht="15">
      <c r="B28" s="54"/>
      <c r="C28" s="56"/>
      <c r="D28" s="56" t="s">
        <v>73</v>
      </c>
      <c r="E28" s="56"/>
      <c r="F28" s="67">
        <v>1116.5</v>
      </c>
      <c r="G28" s="56" t="s">
        <v>219</v>
      </c>
      <c r="H28" s="56"/>
      <c r="I28" s="68">
        <f>F28*0.39</f>
        <v>435.435</v>
      </c>
      <c r="J28" s="56"/>
      <c r="K28" s="56"/>
      <c r="L28" s="56"/>
      <c r="M28" s="56"/>
      <c r="N28" s="56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spans="2:14" ht="1.5" customHeight="1"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  <row r="31" spans="2:14" ht="16.5" customHeight="1">
      <c r="B31" s="54"/>
      <c r="C31" s="59"/>
      <c r="D31" s="56"/>
      <c r="E31" s="56"/>
      <c r="F31" s="56"/>
      <c r="G31" s="89" t="s">
        <v>26</v>
      </c>
      <c r="H31" s="89"/>
      <c r="I31" s="86">
        <f>SUM(I19:I30)</f>
        <v>7469.385</v>
      </c>
      <c r="J31" s="56"/>
      <c r="K31" s="56"/>
      <c r="L31" s="56"/>
      <c r="M31" s="56"/>
      <c r="N31" s="56"/>
    </row>
    <row r="32" spans="2:14" ht="15"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14" ht="0.75" customHeight="1" hidden="1">
      <c r="B33" s="54"/>
      <c r="C33" s="54"/>
      <c r="D33" s="54"/>
      <c r="E33" s="54"/>
      <c r="F33" s="54"/>
      <c r="G33" s="54"/>
      <c r="H33" s="54"/>
      <c r="I33" s="59"/>
      <c r="J33" s="59"/>
      <c r="K33" s="59"/>
      <c r="L33" s="59"/>
      <c r="M33" s="59"/>
      <c r="N33" s="59"/>
    </row>
    <row r="34" spans="2:14" ht="15" hidden="1">
      <c r="B34" s="54"/>
      <c r="C34" s="54"/>
      <c r="D34" s="54"/>
      <c r="E34" s="54"/>
      <c r="F34" s="54"/>
      <c r="G34" s="54"/>
      <c r="H34" s="54"/>
      <c r="I34" s="59"/>
      <c r="J34" s="59"/>
      <c r="K34" s="59"/>
      <c r="L34" s="59"/>
      <c r="M34" s="59"/>
      <c r="N34" s="59"/>
    </row>
    <row r="35" spans="2:14" ht="15" hidden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14" ht="15">
      <c r="B36" s="54"/>
      <c r="C36" s="54"/>
      <c r="D36" s="54"/>
      <c r="E36" s="54" t="s">
        <v>76</v>
      </c>
      <c r="F36" s="54"/>
      <c r="G36" s="54"/>
      <c r="H36" s="54"/>
      <c r="I36" s="54"/>
      <c r="J36" s="54"/>
      <c r="K36" s="54"/>
      <c r="L36" s="54"/>
      <c r="M36" s="54"/>
      <c r="N36" s="54"/>
    </row>
    <row r="37" spans="2:14" ht="15">
      <c r="B37" s="54"/>
      <c r="D37" s="54"/>
      <c r="E37" s="54" t="s">
        <v>37</v>
      </c>
      <c r="F37" s="54"/>
      <c r="G37" s="59"/>
      <c r="H37" s="54"/>
      <c r="I37" s="90">
        <v>13.5</v>
      </c>
      <c r="J37" s="90" t="s">
        <v>263</v>
      </c>
      <c r="K37" s="90"/>
      <c r="L37" s="91">
        <f>129.6*5.11</f>
        <v>662.256</v>
      </c>
      <c r="M37" s="54"/>
      <c r="N37" s="54"/>
    </row>
    <row r="38" spans="2:14" ht="15" hidden="1">
      <c r="B38" s="54"/>
      <c r="D38" s="54"/>
      <c r="E38" s="54"/>
      <c r="F38" s="54"/>
      <c r="G38" s="59"/>
      <c r="H38" s="54"/>
      <c r="I38" s="54"/>
      <c r="J38" s="54" t="s">
        <v>130</v>
      </c>
      <c r="K38" s="54"/>
      <c r="L38" s="54"/>
      <c r="M38" s="54"/>
      <c r="N38" s="54"/>
    </row>
    <row r="39" spans="9:14" ht="15">
      <c r="I39" s="90">
        <v>13.5</v>
      </c>
      <c r="J39" s="54" t="s">
        <v>262</v>
      </c>
      <c r="K39" s="54"/>
      <c r="L39" s="69">
        <f>60*5.11</f>
        <v>306.6</v>
      </c>
      <c r="M39" s="54"/>
      <c r="N39" s="54"/>
    </row>
    <row r="40" spans="9:14" ht="12" customHeight="1">
      <c r="I40" s="54"/>
      <c r="J40" s="54"/>
      <c r="K40" s="54"/>
      <c r="L40" s="54"/>
      <c r="M40" s="54"/>
      <c r="N40" s="54"/>
    </row>
    <row r="41" ht="15" hidden="1"/>
    <row r="42" ht="15" hidden="1"/>
    <row r="43" ht="15" hidden="1"/>
    <row r="44" ht="15" hidden="1"/>
    <row r="45" ht="15" hidden="1"/>
    <row r="46" spans="3:6" ht="15">
      <c r="C46" s="55" t="s">
        <v>249</v>
      </c>
      <c r="D46" s="55" t="s">
        <v>77</v>
      </c>
      <c r="F46" s="55" t="s">
        <v>220</v>
      </c>
    </row>
    <row r="47" spans="3:6" ht="15">
      <c r="C47" s="70">
        <v>1116.5</v>
      </c>
      <c r="E47" s="55" t="s">
        <v>221</v>
      </c>
      <c r="F47" s="55" t="s">
        <v>108</v>
      </c>
    </row>
    <row r="48" ht="15">
      <c r="F48" s="55" t="str">
        <f>D2</f>
        <v>май 2012г</v>
      </c>
    </row>
    <row r="49" spans="3:8" ht="15">
      <c r="C49" s="71" t="s">
        <v>79</v>
      </c>
      <c r="D49" s="71" t="s">
        <v>80</v>
      </c>
      <c r="E49" s="71"/>
      <c r="F49" s="71"/>
      <c r="G49" s="71" t="s">
        <v>81</v>
      </c>
      <c r="H49" s="71" t="s">
        <v>82</v>
      </c>
    </row>
    <row r="50" spans="3:8" ht="20.25" customHeight="1">
      <c r="C50" s="72">
        <v>1</v>
      </c>
      <c r="D50" s="73" t="s">
        <v>265</v>
      </c>
      <c r="E50" s="74"/>
      <c r="F50" s="74"/>
      <c r="G50" s="74" t="s">
        <v>84</v>
      </c>
      <c r="H50" s="75">
        <f>D10</f>
        <v>10528.57</v>
      </c>
    </row>
    <row r="51" spans="3:8" ht="15">
      <c r="C51" s="76" t="s">
        <v>196</v>
      </c>
      <c r="D51" s="62" t="s">
        <v>125</v>
      </c>
      <c r="E51" s="62"/>
      <c r="F51" s="62"/>
      <c r="G51" s="62"/>
      <c r="H51" s="67"/>
    </row>
    <row r="52" spans="3:8" ht="15">
      <c r="C52" s="76" t="s">
        <v>276</v>
      </c>
      <c r="D52" s="62" t="s">
        <v>266</v>
      </c>
      <c r="E52" s="62"/>
      <c r="F52" s="62"/>
      <c r="G52" s="62"/>
      <c r="H52" s="82"/>
    </row>
    <row r="53" spans="3:8" ht="15">
      <c r="C53" s="77">
        <v>2</v>
      </c>
      <c r="D53" s="78" t="s">
        <v>2</v>
      </c>
      <c r="E53" s="79"/>
      <c r="F53" s="79"/>
      <c r="G53" s="79" t="s">
        <v>84</v>
      </c>
      <c r="H53" s="75">
        <v>8780.39</v>
      </c>
    </row>
    <row r="54" spans="3:8" ht="15">
      <c r="C54" s="76">
        <v>3</v>
      </c>
      <c r="D54" s="62" t="s">
        <v>26</v>
      </c>
      <c r="E54" s="62"/>
      <c r="F54" s="62"/>
      <c r="G54" s="62" t="s">
        <v>84</v>
      </c>
      <c r="H54" s="80"/>
    </row>
    <row r="55" spans="3:9" ht="15">
      <c r="C55" s="81">
        <v>4</v>
      </c>
      <c r="D55" s="78" t="s">
        <v>87</v>
      </c>
      <c r="E55" s="82"/>
      <c r="F55" s="82"/>
      <c r="G55" s="78" t="s">
        <v>84</v>
      </c>
      <c r="H55" s="86">
        <v>7469.39</v>
      </c>
      <c r="I55" s="92">
        <f>H55-I31</f>
        <v>0.005000000000109139</v>
      </c>
    </row>
    <row r="56" spans="3:8" ht="15">
      <c r="C56" s="76"/>
      <c r="D56" s="87"/>
      <c r="E56" s="62"/>
      <c r="F56" s="62"/>
      <c r="G56" s="62"/>
      <c r="H56" s="88"/>
    </row>
    <row r="57" spans="3:8" ht="15">
      <c r="C57" s="76">
        <v>1.68</v>
      </c>
      <c r="D57" s="62" t="s">
        <v>201</v>
      </c>
      <c r="E57" s="62" t="s">
        <v>202</v>
      </c>
      <c r="F57" s="62"/>
      <c r="G57" s="62" t="s">
        <v>84</v>
      </c>
      <c r="H57" s="57">
        <f>I19</f>
        <v>1875.72</v>
      </c>
    </row>
    <row r="58" spans="3:8" ht="15">
      <c r="C58" s="76">
        <v>2.22</v>
      </c>
      <c r="D58" s="62" t="s">
        <v>203</v>
      </c>
      <c r="E58" s="62"/>
      <c r="F58" s="62"/>
      <c r="G58" s="62" t="s">
        <v>84</v>
      </c>
      <c r="H58" s="57">
        <f>I20</f>
        <v>2478.63</v>
      </c>
    </row>
    <row r="59" spans="3:8" ht="15">
      <c r="C59" s="76"/>
      <c r="D59" s="62" t="s">
        <v>204</v>
      </c>
      <c r="E59" s="62"/>
      <c r="F59" s="62"/>
      <c r="G59" s="62" t="s">
        <v>84</v>
      </c>
      <c r="H59" s="56"/>
    </row>
    <row r="60" spans="3:8" ht="15">
      <c r="C60" s="76">
        <v>0.69</v>
      </c>
      <c r="D60" s="62" t="s">
        <v>205</v>
      </c>
      <c r="E60" s="62"/>
      <c r="F60" s="62"/>
      <c r="G60" s="62" t="s">
        <v>84</v>
      </c>
      <c r="H60" s="68">
        <f>I21</f>
        <v>770.385</v>
      </c>
    </row>
    <row r="61" spans="3:8" ht="15">
      <c r="C61" s="76"/>
      <c r="D61" s="62" t="s">
        <v>206</v>
      </c>
      <c r="E61" s="62"/>
      <c r="F61" s="62"/>
      <c r="G61" s="62"/>
      <c r="H61" s="62"/>
    </row>
    <row r="62" spans="3:8" ht="15">
      <c r="C62" s="76">
        <v>1.14</v>
      </c>
      <c r="D62" s="62" t="s">
        <v>207</v>
      </c>
      <c r="E62" s="62"/>
      <c r="F62" s="62"/>
      <c r="G62" s="62"/>
      <c r="H62" s="57">
        <f>I22</f>
        <v>1272.81</v>
      </c>
    </row>
    <row r="63" spans="3:8" ht="15">
      <c r="C63" s="76"/>
      <c r="D63" s="62" t="s">
        <v>208</v>
      </c>
      <c r="E63" s="62"/>
      <c r="F63" s="62" t="s">
        <v>209</v>
      </c>
      <c r="G63" s="62"/>
      <c r="H63" s="62"/>
    </row>
    <row r="64" spans="3:8" ht="15">
      <c r="C64" s="76">
        <v>0.57</v>
      </c>
      <c r="D64" s="62" t="s">
        <v>205</v>
      </c>
      <c r="E64" s="62"/>
      <c r="F64" s="62"/>
      <c r="G64" s="62"/>
      <c r="H64" s="68">
        <f>I25</f>
        <v>636.405</v>
      </c>
    </row>
    <row r="65" spans="3:8" ht="15">
      <c r="C65" s="76"/>
      <c r="D65" s="62" t="s">
        <v>210</v>
      </c>
      <c r="E65" s="62"/>
      <c r="F65" s="62"/>
      <c r="G65" s="62"/>
      <c r="H65" s="62"/>
    </row>
    <row r="66" spans="3:8" ht="15">
      <c r="C66" s="76">
        <v>0.39</v>
      </c>
      <c r="D66" s="62" t="s">
        <v>211</v>
      </c>
      <c r="E66" s="62"/>
      <c r="F66" s="62"/>
      <c r="G66" s="62"/>
      <c r="H66" s="68">
        <f>I28</f>
        <v>435.435</v>
      </c>
    </row>
    <row r="67" spans="3:8" ht="15">
      <c r="C67" s="81">
        <v>5.11</v>
      </c>
      <c r="D67" s="78" t="s">
        <v>95</v>
      </c>
      <c r="E67" s="82"/>
      <c r="F67" s="82"/>
      <c r="G67" s="82" t="s">
        <v>84</v>
      </c>
      <c r="H67" s="86">
        <f>SUM(H68:H69)</f>
        <v>0</v>
      </c>
    </row>
    <row r="68" spans="3:8" ht="15">
      <c r="C68" s="76"/>
      <c r="D68" s="83"/>
      <c r="E68" s="84"/>
      <c r="F68" s="62"/>
      <c r="G68" s="62"/>
      <c r="H68" s="56"/>
    </row>
    <row r="69" spans="3:8" ht="15">
      <c r="C69" s="76"/>
      <c r="D69" s="83"/>
      <c r="E69" s="84"/>
      <c r="F69" s="62"/>
      <c r="G69" s="62"/>
      <c r="H69" s="56"/>
    </row>
    <row r="70" spans="3:8" ht="15">
      <c r="C70" s="76"/>
      <c r="D70" s="62" t="s">
        <v>272</v>
      </c>
      <c r="E70" s="62"/>
      <c r="F70" s="62"/>
      <c r="G70" s="62" t="s">
        <v>84</v>
      </c>
      <c r="H70" s="62"/>
    </row>
    <row r="71" spans="3:8" ht="15">
      <c r="C71" s="76"/>
      <c r="D71" s="62"/>
      <c r="E71" s="62"/>
      <c r="F71" s="62"/>
      <c r="G71" s="62" t="s">
        <v>84</v>
      </c>
      <c r="H71" s="62"/>
    </row>
    <row r="72" spans="3:8" ht="15">
      <c r="C72" s="76" t="s">
        <v>273</v>
      </c>
      <c r="D72" s="62" t="s">
        <v>99</v>
      </c>
      <c r="E72" s="62"/>
      <c r="F72" s="62"/>
      <c r="G72" s="62"/>
      <c r="H72" s="67">
        <v>15145.94</v>
      </c>
    </row>
    <row r="73" spans="3:8" ht="15">
      <c r="C73" s="76"/>
      <c r="D73" s="62" t="s">
        <v>274</v>
      </c>
      <c r="E73" s="62"/>
      <c r="F73" s="62"/>
      <c r="G73" s="62" t="s">
        <v>84</v>
      </c>
      <c r="H73" s="67">
        <v>15826.35</v>
      </c>
    </row>
    <row r="74" spans="3:8" ht="15">
      <c r="C74" s="76"/>
      <c r="D74" s="62" t="s">
        <v>101</v>
      </c>
      <c r="E74" s="62"/>
      <c r="F74" s="62"/>
      <c r="G74" s="62" t="s">
        <v>84</v>
      </c>
      <c r="H74" s="62"/>
    </row>
    <row r="75" spans="3:8" ht="15">
      <c r="C75" s="76"/>
      <c r="D75" s="62"/>
      <c r="E75" s="62"/>
      <c r="F75" s="62"/>
      <c r="G75" s="62" t="s">
        <v>84</v>
      </c>
      <c r="H75" s="62"/>
    </row>
    <row r="76" spans="3:8" ht="15">
      <c r="C76" s="76"/>
      <c r="D76" s="62" t="s">
        <v>102</v>
      </c>
      <c r="E76" s="62"/>
      <c r="F76" s="62"/>
      <c r="G76" s="62" t="s">
        <v>84</v>
      </c>
      <c r="H76" s="62"/>
    </row>
    <row r="77" spans="3:8" ht="15">
      <c r="C77" s="94"/>
      <c r="D77" s="95" t="s">
        <v>275</v>
      </c>
      <c r="E77" s="95"/>
      <c r="F77" s="95"/>
      <c r="G77" s="95" t="s">
        <v>84</v>
      </c>
      <c r="H77" s="96">
        <f>H73+H53-H55</f>
        <v>17137.35</v>
      </c>
    </row>
    <row r="78" spans="3:8" ht="15">
      <c r="C78" s="62"/>
      <c r="D78" s="62"/>
      <c r="E78" s="62"/>
      <c r="F78" s="62"/>
      <c r="G78" s="62"/>
      <c r="H78" s="62"/>
    </row>
    <row r="79" ht="15">
      <c r="E79" s="55" t="s">
        <v>104</v>
      </c>
    </row>
    <row r="80" ht="15">
      <c r="E80" s="55" t="s">
        <v>105</v>
      </c>
    </row>
    <row r="81" spans="3:8" ht="15">
      <c r="C81" s="85" t="s">
        <v>193</v>
      </c>
      <c r="D81" s="85" t="s">
        <v>194</v>
      </c>
      <c r="E81" s="85" t="s">
        <v>195</v>
      </c>
      <c r="F81" s="85" t="s">
        <v>196</v>
      </c>
      <c r="G81" s="85"/>
      <c r="H81" s="85" t="s">
        <v>197</v>
      </c>
    </row>
    <row r="82" spans="3:8" ht="15" hidden="1">
      <c r="C82" s="85" t="s">
        <v>198</v>
      </c>
      <c r="D82" s="85"/>
      <c r="E82" s="85"/>
      <c r="F82" s="85">
        <v>472.56</v>
      </c>
      <c r="G82" s="85"/>
      <c r="H82" s="85">
        <v>827.49</v>
      </c>
    </row>
    <row r="83" spans="3:8" ht="15" hidden="1">
      <c r="C83" s="85" t="s">
        <v>213</v>
      </c>
      <c r="D83" s="85">
        <v>827.49</v>
      </c>
      <c r="E83" s="85">
        <v>1300.05</v>
      </c>
      <c r="F83" s="85">
        <v>679.84</v>
      </c>
      <c r="G83" s="85"/>
      <c r="H83" s="85">
        <v>1447.7</v>
      </c>
    </row>
    <row r="84" spans="3:8" ht="15" hidden="1">
      <c r="C84" s="85" t="s">
        <v>225</v>
      </c>
      <c r="D84" s="85">
        <v>1447.7</v>
      </c>
      <c r="E84" s="85">
        <v>1300.05</v>
      </c>
      <c r="F84" s="85">
        <v>933.03</v>
      </c>
      <c r="G84" s="85"/>
      <c r="H84" s="85">
        <v>1814.72</v>
      </c>
    </row>
    <row r="85" spans="3:8" ht="15" hidden="1">
      <c r="C85" s="85" t="s">
        <v>228</v>
      </c>
      <c r="D85" s="85">
        <v>1814.72</v>
      </c>
      <c r="E85" s="85">
        <v>1300.05</v>
      </c>
      <c r="F85" s="85">
        <v>1396.51</v>
      </c>
      <c r="G85" s="85"/>
      <c r="H85" s="85">
        <v>1718.26</v>
      </c>
    </row>
    <row r="86" spans="3:8" ht="15" hidden="1">
      <c r="C86" s="85" t="s">
        <v>229</v>
      </c>
      <c r="D86" s="85">
        <v>1718.26</v>
      </c>
      <c r="E86" s="85">
        <v>1300.05</v>
      </c>
      <c r="F86" s="85">
        <v>849.29</v>
      </c>
      <c r="G86" s="85"/>
      <c r="H86" s="85">
        <v>2169.03</v>
      </c>
    </row>
    <row r="87" spans="3:8" ht="15" hidden="1">
      <c r="C87" s="85" t="s">
        <v>242</v>
      </c>
      <c r="D87" s="85">
        <v>2169.03</v>
      </c>
      <c r="E87" s="85">
        <v>1300.05</v>
      </c>
      <c r="F87" s="85">
        <v>1499.5</v>
      </c>
      <c r="G87" s="85"/>
      <c r="H87" s="85">
        <v>1969.58</v>
      </c>
    </row>
    <row r="88" spans="3:8" ht="15" hidden="1">
      <c r="C88" s="85" t="s">
        <v>243</v>
      </c>
      <c r="D88" s="85">
        <v>1969.58</v>
      </c>
      <c r="E88" s="85">
        <v>1300.05</v>
      </c>
      <c r="F88" s="85">
        <v>873.96</v>
      </c>
      <c r="G88" s="85"/>
      <c r="H88" s="85">
        <v>2395.67</v>
      </c>
    </row>
    <row r="89" spans="3:8" ht="15" hidden="1">
      <c r="C89" s="85" t="s">
        <v>245</v>
      </c>
      <c r="D89" s="85">
        <v>23965.67</v>
      </c>
      <c r="E89" s="85">
        <v>1300.05</v>
      </c>
      <c r="F89" s="85">
        <v>1051.17</v>
      </c>
      <c r="G89" s="85"/>
      <c r="H89" s="85">
        <v>2644.55</v>
      </c>
    </row>
    <row r="90" spans="3:8" ht="15" hidden="1">
      <c r="C90" s="85" t="s">
        <v>248</v>
      </c>
      <c r="D90" s="85">
        <v>2644.56</v>
      </c>
      <c r="E90" s="85">
        <v>1303.95</v>
      </c>
      <c r="F90" s="85">
        <v>1166.63</v>
      </c>
      <c r="G90" s="85"/>
      <c r="H90" s="85">
        <v>2785.77</v>
      </c>
    </row>
    <row r="91" spans="3:8" ht="15" hidden="1">
      <c r="C91" s="85" t="s">
        <v>251</v>
      </c>
      <c r="D91" s="85">
        <v>2785.77</v>
      </c>
      <c r="E91" s="85">
        <v>1303.95</v>
      </c>
      <c r="F91" s="85">
        <v>929.02</v>
      </c>
      <c r="G91" s="85"/>
      <c r="H91" s="85">
        <v>3160.7</v>
      </c>
    </row>
    <row r="92" spans="3:8" ht="15" hidden="1">
      <c r="C92" s="85" t="s">
        <v>254</v>
      </c>
      <c r="D92" s="85">
        <v>3160.7</v>
      </c>
      <c r="E92" s="85">
        <v>1303.95</v>
      </c>
      <c r="F92" s="85">
        <v>974.66</v>
      </c>
      <c r="G92" s="85"/>
      <c r="H92" s="85">
        <v>3489.99</v>
      </c>
    </row>
    <row r="93" spans="3:8" ht="15" hidden="1">
      <c r="C93" s="85" t="s">
        <v>255</v>
      </c>
      <c r="D93" s="85">
        <v>3489.99</v>
      </c>
      <c r="E93" s="85">
        <v>1303.95</v>
      </c>
      <c r="F93" s="85">
        <v>1417.71</v>
      </c>
      <c r="G93" s="85"/>
      <c r="H93" s="85">
        <v>3376.23</v>
      </c>
    </row>
    <row r="94" spans="3:8" ht="15" hidden="1">
      <c r="C94" s="85" t="s">
        <v>257</v>
      </c>
      <c r="D94" s="85">
        <v>3376.23</v>
      </c>
      <c r="E94" s="85">
        <v>1303.95</v>
      </c>
      <c r="F94" s="85">
        <v>1950.38</v>
      </c>
      <c r="G94" s="85"/>
      <c r="H94" s="85">
        <v>2729.8</v>
      </c>
    </row>
    <row r="95" spans="3:8" ht="15">
      <c r="C95" s="85" t="s">
        <v>260</v>
      </c>
      <c r="D95" s="67">
        <f>H94</f>
        <v>2729.8</v>
      </c>
      <c r="E95" s="67">
        <v>1303.95</v>
      </c>
      <c r="F95" s="67">
        <v>837.37</v>
      </c>
      <c r="G95" s="85"/>
      <c r="H95" s="67">
        <f>D95+E95-F95</f>
        <v>3196.38</v>
      </c>
    </row>
    <row r="96" spans="3:8" ht="15">
      <c r="C96" s="85" t="s">
        <v>269</v>
      </c>
      <c r="D96" s="85">
        <v>3196.38</v>
      </c>
      <c r="E96" s="85">
        <v>1303.95</v>
      </c>
      <c r="F96" s="85">
        <v>993.83</v>
      </c>
      <c r="G96" s="85"/>
      <c r="H96" s="85">
        <v>3506.5</v>
      </c>
    </row>
    <row r="97" spans="3:8" ht="15">
      <c r="C97" s="85" t="s">
        <v>279</v>
      </c>
      <c r="D97" s="85">
        <v>3506.5</v>
      </c>
      <c r="E97" s="85">
        <v>1303.95</v>
      </c>
      <c r="F97" s="85">
        <v>1221.19</v>
      </c>
      <c r="G97" s="85"/>
      <c r="H97" s="85">
        <v>3589.26</v>
      </c>
    </row>
    <row r="98" spans="3:8" ht="15">
      <c r="C98" s="85" t="s">
        <v>280</v>
      </c>
      <c r="D98" s="85">
        <v>3589.26</v>
      </c>
      <c r="E98" s="85">
        <v>1303.95</v>
      </c>
      <c r="F98" s="85">
        <v>743.81</v>
      </c>
      <c r="G98" s="85"/>
      <c r="H98" s="85">
        <v>4149.4</v>
      </c>
    </row>
    <row r="99" spans="3:8" ht="15">
      <c r="C99" s="85" t="s">
        <v>281</v>
      </c>
      <c r="D99" s="85">
        <v>4149.4</v>
      </c>
      <c r="E99" s="85">
        <v>1303.95</v>
      </c>
      <c r="F99" s="85">
        <v>1252.46</v>
      </c>
      <c r="G99" s="85"/>
      <c r="H99" s="85">
        <v>4200.89</v>
      </c>
    </row>
  </sheetData>
  <sheetProtection/>
  <mergeCells count="2">
    <mergeCell ref="D14:E14"/>
    <mergeCell ref="J14:N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N100"/>
  <sheetViews>
    <sheetView zoomScalePageLayoutView="0" workbookViewId="0" topLeftCell="A14">
      <selection activeCell="A1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284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27874.41</v>
      </c>
      <c r="D8" s="57">
        <v>3059.19</v>
      </c>
      <c r="E8" s="57">
        <v>1771.24</v>
      </c>
      <c r="F8" s="56"/>
      <c r="G8" s="57">
        <f>E8</f>
        <v>1771.24</v>
      </c>
      <c r="H8" s="57">
        <f>C8+D8-G8</f>
        <v>29162.359999999997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46650.74</v>
      </c>
      <c r="D9" s="58">
        <v>7469.38</v>
      </c>
      <c r="E9" s="57">
        <v>4281.34</v>
      </c>
      <c r="F9" s="56"/>
      <c r="G9" s="57">
        <f>E9</f>
        <v>4281.34</v>
      </c>
      <c r="H9" s="57">
        <f>C9+D9-G9</f>
        <v>49838.78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10528.57</v>
      </c>
      <c r="E10" s="56"/>
      <c r="F10" s="56"/>
      <c r="G10" s="57">
        <f>SUM(G8:G9)</f>
        <v>6052.58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/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56"/>
      <c r="D19" s="56" t="s">
        <v>267</v>
      </c>
      <c r="E19" s="56"/>
      <c r="F19" s="67">
        <v>1116.5</v>
      </c>
      <c r="G19" s="56" t="s">
        <v>214</v>
      </c>
      <c r="H19" s="56"/>
      <c r="I19" s="57">
        <f>F19*1.68</f>
        <v>1875.72</v>
      </c>
      <c r="J19" s="59"/>
      <c r="K19" s="59"/>
      <c r="L19" s="59"/>
      <c r="M19" s="59"/>
      <c r="N19" s="59"/>
    </row>
    <row r="20" spans="2:14" ht="15">
      <c r="B20" s="54"/>
      <c r="C20" s="56"/>
      <c r="D20" s="56"/>
      <c r="E20" s="56"/>
      <c r="F20" s="67">
        <v>1116.5</v>
      </c>
      <c r="G20" s="56" t="s">
        <v>215</v>
      </c>
      <c r="H20" s="56"/>
      <c r="I20" s="57">
        <f>F20*2.22</f>
        <v>2478.63</v>
      </c>
      <c r="J20" s="59"/>
      <c r="K20" s="59"/>
      <c r="L20" s="59"/>
      <c r="M20" s="59"/>
      <c r="N20" s="59"/>
    </row>
    <row r="21" spans="2:14" ht="15">
      <c r="B21" s="54"/>
      <c r="C21" s="56"/>
      <c r="D21" s="56"/>
      <c r="E21" s="56"/>
      <c r="F21" s="67">
        <v>1116.5</v>
      </c>
      <c r="G21" s="56" t="s">
        <v>216</v>
      </c>
      <c r="H21" s="56"/>
      <c r="I21" s="68">
        <f>F21*0.69</f>
        <v>770.385</v>
      </c>
      <c r="J21" s="59"/>
      <c r="K21" s="59"/>
      <c r="L21" s="59"/>
      <c r="M21" s="59"/>
      <c r="N21" s="59"/>
    </row>
    <row r="22" spans="2:14" ht="15">
      <c r="B22" s="54"/>
      <c r="C22" s="56"/>
      <c r="D22" s="56"/>
      <c r="E22" s="56"/>
      <c r="F22" s="67">
        <v>1116.5</v>
      </c>
      <c r="G22" s="56" t="s">
        <v>217</v>
      </c>
      <c r="H22" s="56"/>
      <c r="I22" s="57">
        <f>F22*1.14</f>
        <v>1272.81</v>
      </c>
      <c r="J22" s="59"/>
      <c r="K22" s="59"/>
      <c r="L22" s="59"/>
      <c r="M22" s="59"/>
      <c r="N22" s="59"/>
    </row>
    <row r="23" spans="2:14" ht="15">
      <c r="B23" s="54"/>
      <c r="C23" s="56"/>
      <c r="D23" s="93" t="s">
        <v>268</v>
      </c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5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5">
      <c r="B25" s="54"/>
      <c r="C25" s="56"/>
      <c r="D25" s="56" t="s">
        <v>33</v>
      </c>
      <c r="E25" s="56"/>
      <c r="F25" s="67">
        <v>1116.5</v>
      </c>
      <c r="G25" s="56" t="s">
        <v>218</v>
      </c>
      <c r="H25" s="56"/>
      <c r="I25" s="68">
        <f>F25*0.57</f>
        <v>636.405</v>
      </c>
      <c r="J25" s="59"/>
      <c r="K25" s="59"/>
      <c r="L25" s="59"/>
      <c r="M25" s="59"/>
      <c r="N25" s="59"/>
    </row>
    <row r="26" spans="2:14" ht="15">
      <c r="B26" s="54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9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9"/>
      <c r="K27" s="59"/>
      <c r="L27" s="59"/>
      <c r="M27" s="59"/>
      <c r="N27" s="59"/>
    </row>
    <row r="28" spans="2:14" ht="15">
      <c r="B28" s="54"/>
      <c r="C28" s="56"/>
      <c r="D28" s="56" t="s">
        <v>73</v>
      </c>
      <c r="E28" s="56"/>
      <c r="F28" s="67">
        <v>1116.5</v>
      </c>
      <c r="G28" s="56" t="s">
        <v>219</v>
      </c>
      <c r="H28" s="56"/>
      <c r="I28" s="68">
        <f>F28*0.39</f>
        <v>435.435</v>
      </c>
      <c r="J28" s="59"/>
      <c r="K28" s="59"/>
      <c r="L28" s="59"/>
      <c r="M28" s="59"/>
      <c r="N28" s="59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9"/>
      <c r="K29" s="59"/>
      <c r="L29" s="59"/>
      <c r="M29" s="59"/>
      <c r="N29" s="59"/>
    </row>
    <row r="30" spans="2:14" ht="1.5" customHeight="1">
      <c r="B30" s="54"/>
      <c r="C30" s="56"/>
      <c r="D30" s="56"/>
      <c r="E30" s="56"/>
      <c r="F30" s="56"/>
      <c r="G30" s="56"/>
      <c r="H30" s="56"/>
      <c r="I30" s="56"/>
      <c r="J30" s="59"/>
      <c r="K30" s="59"/>
      <c r="L30" s="59"/>
      <c r="M30" s="59"/>
      <c r="N30" s="59"/>
    </row>
    <row r="31" spans="2:14" ht="16.5" customHeight="1">
      <c r="B31" s="54"/>
      <c r="C31" s="59"/>
      <c r="D31" s="56"/>
      <c r="E31" s="56"/>
      <c r="F31" s="56"/>
      <c r="G31" s="89" t="s">
        <v>26</v>
      </c>
      <c r="H31" s="89"/>
      <c r="I31" s="86">
        <f>SUM(I19:I30)</f>
        <v>7469.385</v>
      </c>
      <c r="J31" s="59"/>
      <c r="K31" s="59"/>
      <c r="L31" s="59"/>
      <c r="M31" s="59"/>
      <c r="N31" s="59"/>
    </row>
    <row r="32" spans="2:14" ht="15"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14" ht="0.75" customHeight="1" hidden="1">
      <c r="B33" s="54"/>
      <c r="C33" s="54"/>
      <c r="D33" s="54"/>
      <c r="E33" s="54"/>
      <c r="F33" s="54"/>
      <c r="G33" s="54"/>
      <c r="H33" s="54"/>
      <c r="I33" s="59"/>
      <c r="J33" s="59"/>
      <c r="K33" s="59"/>
      <c r="L33" s="59"/>
      <c r="M33" s="59"/>
      <c r="N33" s="59"/>
    </row>
    <row r="34" spans="2:14" ht="15" hidden="1">
      <c r="B34" s="54"/>
      <c r="C34" s="54"/>
      <c r="D34" s="54"/>
      <c r="E34" s="54"/>
      <c r="F34" s="54"/>
      <c r="G34" s="54"/>
      <c r="H34" s="54"/>
      <c r="I34" s="59"/>
      <c r="J34" s="59"/>
      <c r="K34" s="59"/>
      <c r="L34" s="59"/>
      <c r="M34" s="59"/>
      <c r="N34" s="59"/>
    </row>
    <row r="35" spans="2:14" ht="15" hidden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14" ht="15">
      <c r="B36" s="54"/>
      <c r="C36" s="54"/>
      <c r="D36" s="54"/>
      <c r="E36" s="54" t="s">
        <v>76</v>
      </c>
      <c r="F36" s="54"/>
      <c r="G36" s="54"/>
      <c r="H36" s="54"/>
      <c r="I36" s="54"/>
      <c r="J36" s="54"/>
      <c r="K36" s="54"/>
      <c r="L36" s="54"/>
      <c r="M36" s="54"/>
      <c r="N36" s="54"/>
    </row>
    <row r="37" spans="2:14" ht="15">
      <c r="B37" s="54"/>
      <c r="D37" s="54"/>
      <c r="E37" s="54" t="s">
        <v>37</v>
      </c>
      <c r="F37" s="54"/>
      <c r="G37" s="59"/>
      <c r="H37" s="54"/>
      <c r="I37" s="90">
        <v>13.5</v>
      </c>
      <c r="J37" s="90" t="s">
        <v>263</v>
      </c>
      <c r="K37" s="90"/>
      <c r="L37" s="91">
        <f>129.6*5.11</f>
        <v>662.256</v>
      </c>
      <c r="M37" s="54"/>
      <c r="N37" s="54"/>
    </row>
    <row r="38" spans="2:14" ht="15" hidden="1">
      <c r="B38" s="54"/>
      <c r="D38" s="54"/>
      <c r="E38" s="54"/>
      <c r="F38" s="54"/>
      <c r="G38" s="59"/>
      <c r="H38" s="54"/>
      <c r="I38" s="54"/>
      <c r="J38" s="54" t="s">
        <v>130</v>
      </c>
      <c r="K38" s="54"/>
      <c r="L38" s="54"/>
      <c r="M38" s="54"/>
      <c r="N38" s="54"/>
    </row>
    <row r="39" spans="9:14" ht="15">
      <c r="I39" s="90">
        <v>13.5</v>
      </c>
      <c r="J39" s="54" t="s">
        <v>262</v>
      </c>
      <c r="K39" s="54"/>
      <c r="L39" s="69">
        <f>60*5.11</f>
        <v>306.6</v>
      </c>
      <c r="M39" s="54"/>
      <c r="N39" s="54"/>
    </row>
    <row r="40" spans="9:14" ht="12" customHeight="1">
      <c r="I40" s="54"/>
      <c r="J40" s="54"/>
      <c r="K40" s="54"/>
      <c r="L40" s="54"/>
      <c r="M40" s="54"/>
      <c r="N40" s="54"/>
    </row>
    <row r="41" ht="15" hidden="1"/>
    <row r="42" ht="15" hidden="1"/>
    <row r="43" ht="15" hidden="1"/>
    <row r="44" ht="15" hidden="1"/>
    <row r="45" ht="15" hidden="1"/>
    <row r="46" spans="3:6" ht="15">
      <c r="C46" s="55" t="s">
        <v>249</v>
      </c>
      <c r="D46" s="55" t="s">
        <v>77</v>
      </c>
      <c r="F46" s="55" t="s">
        <v>220</v>
      </c>
    </row>
    <row r="47" spans="3:6" ht="15">
      <c r="C47" s="70">
        <v>1116.5</v>
      </c>
      <c r="E47" s="55" t="s">
        <v>221</v>
      </c>
      <c r="F47" s="55" t="s">
        <v>108</v>
      </c>
    </row>
    <row r="48" ht="15">
      <c r="F48" s="55" t="str">
        <f>D2</f>
        <v>июнь 2012г</v>
      </c>
    </row>
    <row r="49" spans="3:8" ht="15">
      <c r="C49" s="71" t="s">
        <v>79</v>
      </c>
      <c r="D49" s="71" t="s">
        <v>80</v>
      </c>
      <c r="E49" s="71"/>
      <c r="F49" s="71"/>
      <c r="G49" s="71" t="s">
        <v>81</v>
      </c>
      <c r="H49" s="71" t="s">
        <v>82</v>
      </c>
    </row>
    <row r="50" spans="3:8" ht="20.25" customHeight="1">
      <c r="C50" s="72">
        <v>1</v>
      </c>
      <c r="D50" s="73" t="s">
        <v>265</v>
      </c>
      <c r="E50" s="74"/>
      <c r="F50" s="74"/>
      <c r="G50" s="74" t="s">
        <v>84</v>
      </c>
      <c r="H50" s="75">
        <f>D10</f>
        <v>10528.57</v>
      </c>
    </row>
    <row r="51" spans="3:8" ht="15">
      <c r="C51" s="76" t="s">
        <v>196</v>
      </c>
      <c r="D51" s="62" t="s">
        <v>125</v>
      </c>
      <c r="E51" s="62"/>
      <c r="F51" s="62"/>
      <c r="G51" s="62"/>
      <c r="H51" s="67">
        <v>306.6</v>
      </c>
    </row>
    <row r="52" spans="3:8" ht="15">
      <c r="C52" s="76" t="s">
        <v>276</v>
      </c>
      <c r="D52" s="62" t="s">
        <v>266</v>
      </c>
      <c r="E52" s="62"/>
      <c r="F52" s="62"/>
      <c r="G52" s="62"/>
      <c r="H52" s="82"/>
    </row>
    <row r="53" spans="3:8" ht="15">
      <c r="C53" s="77">
        <v>2</v>
      </c>
      <c r="D53" s="78" t="s">
        <v>2</v>
      </c>
      <c r="E53" s="79"/>
      <c r="F53" s="79"/>
      <c r="G53" s="79" t="s">
        <v>84</v>
      </c>
      <c r="H53" s="75">
        <v>6052.58</v>
      </c>
    </row>
    <row r="54" spans="3:8" ht="15">
      <c r="C54" s="76">
        <v>3</v>
      </c>
      <c r="D54" s="62" t="s">
        <v>26</v>
      </c>
      <c r="E54" s="62"/>
      <c r="F54" s="62"/>
      <c r="G54" s="62" t="s">
        <v>84</v>
      </c>
      <c r="H54" s="80">
        <f>SUM(H51:H53)</f>
        <v>6359.18</v>
      </c>
    </row>
    <row r="55" spans="3:9" ht="15">
      <c r="C55" s="81">
        <v>4</v>
      </c>
      <c r="D55" s="78" t="s">
        <v>87</v>
      </c>
      <c r="E55" s="82"/>
      <c r="F55" s="82"/>
      <c r="G55" s="78" t="s">
        <v>84</v>
      </c>
      <c r="H55" s="86">
        <v>7469.39</v>
      </c>
      <c r="I55" s="92">
        <f>H55-I31</f>
        <v>0.005000000000109139</v>
      </c>
    </row>
    <row r="56" spans="3:8" ht="15">
      <c r="C56" s="76"/>
      <c r="D56" s="87"/>
      <c r="E56" s="62"/>
      <c r="F56" s="62"/>
      <c r="G56" s="62"/>
      <c r="H56" s="88"/>
    </row>
    <row r="57" spans="3:8" ht="15">
      <c r="C57" s="76">
        <v>1.68</v>
      </c>
      <c r="D57" s="62" t="s">
        <v>201</v>
      </c>
      <c r="E57" s="62" t="s">
        <v>202</v>
      </c>
      <c r="F57" s="62"/>
      <c r="G57" s="62" t="s">
        <v>84</v>
      </c>
      <c r="H57" s="57">
        <f>I19</f>
        <v>1875.72</v>
      </c>
    </row>
    <row r="58" spans="3:8" ht="15">
      <c r="C58" s="76">
        <v>2.22</v>
      </c>
      <c r="D58" s="62" t="s">
        <v>203</v>
      </c>
      <c r="E58" s="62"/>
      <c r="F58" s="62"/>
      <c r="G58" s="62" t="s">
        <v>84</v>
      </c>
      <c r="H58" s="57">
        <f>I20</f>
        <v>2478.63</v>
      </c>
    </row>
    <row r="59" spans="3:8" ht="15">
      <c r="C59" s="76"/>
      <c r="D59" s="62" t="s">
        <v>204</v>
      </c>
      <c r="E59" s="62"/>
      <c r="F59" s="62"/>
      <c r="G59" s="62" t="s">
        <v>84</v>
      </c>
      <c r="H59" s="56"/>
    </row>
    <row r="60" spans="3:8" ht="15">
      <c r="C60" s="76">
        <v>0.69</v>
      </c>
      <c r="D60" s="62" t="s">
        <v>205</v>
      </c>
      <c r="E60" s="62"/>
      <c r="F60" s="62"/>
      <c r="G60" s="62" t="s">
        <v>84</v>
      </c>
      <c r="H60" s="68">
        <f>I21</f>
        <v>770.385</v>
      </c>
    </row>
    <row r="61" spans="3:8" ht="15">
      <c r="C61" s="76"/>
      <c r="D61" s="62" t="s">
        <v>206</v>
      </c>
      <c r="E61" s="62"/>
      <c r="F61" s="62"/>
      <c r="G61" s="62"/>
      <c r="H61" s="62"/>
    </row>
    <row r="62" spans="3:8" ht="15">
      <c r="C62" s="76">
        <v>1.14</v>
      </c>
      <c r="D62" s="62" t="s">
        <v>207</v>
      </c>
      <c r="E62" s="62"/>
      <c r="F62" s="62"/>
      <c r="G62" s="62"/>
      <c r="H62" s="57">
        <f>I22</f>
        <v>1272.81</v>
      </c>
    </row>
    <row r="63" spans="3:8" ht="15">
      <c r="C63" s="76"/>
      <c r="D63" s="62" t="s">
        <v>208</v>
      </c>
      <c r="E63" s="62"/>
      <c r="F63" s="62" t="s">
        <v>209</v>
      </c>
      <c r="G63" s="62"/>
      <c r="H63" s="62"/>
    </row>
    <row r="64" spans="3:8" ht="15">
      <c r="C64" s="76">
        <v>0.57</v>
      </c>
      <c r="D64" s="62" t="s">
        <v>205</v>
      </c>
      <c r="E64" s="62"/>
      <c r="F64" s="62"/>
      <c r="G64" s="62"/>
      <c r="H64" s="68">
        <f>I25</f>
        <v>636.405</v>
      </c>
    </row>
    <row r="65" spans="3:8" ht="15">
      <c r="C65" s="76"/>
      <c r="D65" s="62" t="s">
        <v>210</v>
      </c>
      <c r="E65" s="62"/>
      <c r="F65" s="62"/>
      <c r="G65" s="62"/>
      <c r="H65" s="62"/>
    </row>
    <row r="66" spans="3:8" ht="15">
      <c r="C66" s="76">
        <v>0.39</v>
      </c>
      <c r="D66" s="62" t="s">
        <v>211</v>
      </c>
      <c r="E66" s="62"/>
      <c r="F66" s="62"/>
      <c r="G66" s="62"/>
      <c r="H66" s="68">
        <f>I28</f>
        <v>435.435</v>
      </c>
    </row>
    <row r="67" spans="3:8" ht="15">
      <c r="C67" s="81">
        <v>5.11</v>
      </c>
      <c r="D67" s="78" t="s">
        <v>95</v>
      </c>
      <c r="E67" s="82"/>
      <c r="F67" s="82"/>
      <c r="G67" s="82" t="s">
        <v>84</v>
      </c>
      <c r="H67" s="86">
        <f>SUM(H68:H69)</f>
        <v>0</v>
      </c>
    </row>
    <row r="68" spans="3:8" ht="15">
      <c r="C68" s="76"/>
      <c r="D68" s="83"/>
      <c r="E68" s="84"/>
      <c r="F68" s="62"/>
      <c r="G68" s="62"/>
      <c r="H68" s="56"/>
    </row>
    <row r="69" spans="3:8" ht="15">
      <c r="C69" s="76"/>
      <c r="D69" s="83"/>
      <c r="E69" s="84"/>
      <c r="F69" s="62"/>
      <c r="G69" s="62"/>
      <c r="H69" s="56"/>
    </row>
    <row r="70" spans="3:8" ht="15">
      <c r="C70" s="76"/>
      <c r="D70" s="62" t="s">
        <v>272</v>
      </c>
      <c r="E70" s="62"/>
      <c r="F70" s="62"/>
      <c r="G70" s="62" t="s">
        <v>84</v>
      </c>
      <c r="H70" s="62"/>
    </row>
    <row r="71" spans="3:8" ht="15">
      <c r="C71" s="76"/>
      <c r="D71" s="62"/>
      <c r="E71" s="62"/>
      <c r="F71" s="62"/>
      <c r="G71" s="62" t="s">
        <v>84</v>
      </c>
      <c r="H71" s="62"/>
    </row>
    <row r="72" spans="3:8" ht="15">
      <c r="C72" s="76" t="s">
        <v>273</v>
      </c>
      <c r="D72" s="62" t="s">
        <v>99</v>
      </c>
      <c r="E72" s="62"/>
      <c r="F72" s="62"/>
      <c r="G72" s="62"/>
      <c r="H72" s="67">
        <v>16065.93</v>
      </c>
    </row>
    <row r="73" spans="3:8" ht="15">
      <c r="C73" s="76"/>
      <c r="D73" s="62" t="s">
        <v>274</v>
      </c>
      <c r="E73" s="62"/>
      <c r="F73" s="62"/>
      <c r="G73" s="62" t="s">
        <v>84</v>
      </c>
      <c r="H73" s="67">
        <v>17137.35</v>
      </c>
    </row>
    <row r="74" spans="3:8" ht="15">
      <c r="C74" s="76"/>
      <c r="D74" s="62" t="s">
        <v>101</v>
      </c>
      <c r="E74" s="62"/>
      <c r="F74" s="62"/>
      <c r="G74" s="62" t="s">
        <v>84</v>
      </c>
      <c r="H74" s="62"/>
    </row>
    <row r="75" spans="3:8" ht="15">
      <c r="C75" s="76"/>
      <c r="D75" s="62"/>
      <c r="E75" s="62"/>
      <c r="F75" s="62"/>
      <c r="G75" s="62" t="s">
        <v>84</v>
      </c>
      <c r="H75" s="62"/>
    </row>
    <row r="76" spans="3:8" ht="15">
      <c r="C76" s="76"/>
      <c r="D76" s="62" t="s">
        <v>102</v>
      </c>
      <c r="E76" s="62"/>
      <c r="F76" s="62"/>
      <c r="G76" s="62" t="s">
        <v>84</v>
      </c>
      <c r="H76" s="62"/>
    </row>
    <row r="77" spans="3:8" ht="15">
      <c r="C77" s="94"/>
      <c r="D77" s="95" t="s">
        <v>275</v>
      </c>
      <c r="E77" s="95"/>
      <c r="F77" s="95"/>
      <c r="G77" s="95" t="s">
        <v>84</v>
      </c>
      <c r="H77" s="96">
        <f>H73+H54-H55</f>
        <v>16027.14</v>
      </c>
    </row>
    <row r="78" spans="3:8" ht="15">
      <c r="C78" s="62"/>
      <c r="D78" s="62"/>
      <c r="E78" s="62"/>
      <c r="F78" s="62"/>
      <c r="G78" s="62"/>
      <c r="H78" s="62"/>
    </row>
    <row r="79" ht="15">
      <c r="E79" s="55" t="s">
        <v>104</v>
      </c>
    </row>
    <row r="80" ht="15">
      <c r="E80" s="55" t="s">
        <v>105</v>
      </c>
    </row>
    <row r="81" spans="3:8" ht="15">
      <c r="C81" s="85" t="s">
        <v>193</v>
      </c>
      <c r="D81" s="85" t="s">
        <v>194</v>
      </c>
      <c r="E81" s="85" t="s">
        <v>195</v>
      </c>
      <c r="F81" s="85" t="s">
        <v>196</v>
      </c>
      <c r="G81" s="85"/>
      <c r="H81" s="85" t="s">
        <v>197</v>
      </c>
    </row>
    <row r="82" spans="3:8" ht="15" hidden="1">
      <c r="C82" s="85" t="s">
        <v>198</v>
      </c>
      <c r="D82" s="85"/>
      <c r="E82" s="85"/>
      <c r="F82" s="85">
        <v>472.56</v>
      </c>
      <c r="G82" s="85"/>
      <c r="H82" s="85">
        <v>827.49</v>
      </c>
    </row>
    <row r="83" spans="3:8" ht="15" hidden="1">
      <c r="C83" s="85" t="s">
        <v>213</v>
      </c>
      <c r="D83" s="85">
        <v>827.49</v>
      </c>
      <c r="E83" s="85">
        <v>1300.05</v>
      </c>
      <c r="F83" s="85">
        <v>679.84</v>
      </c>
      <c r="G83" s="85"/>
      <c r="H83" s="85">
        <v>1447.7</v>
      </c>
    </row>
    <row r="84" spans="3:8" ht="15" hidden="1">
      <c r="C84" s="85" t="s">
        <v>225</v>
      </c>
      <c r="D84" s="85">
        <v>1447.7</v>
      </c>
      <c r="E84" s="85">
        <v>1300.05</v>
      </c>
      <c r="F84" s="85">
        <v>933.03</v>
      </c>
      <c r="G84" s="85"/>
      <c r="H84" s="85">
        <v>1814.72</v>
      </c>
    </row>
    <row r="85" spans="3:8" ht="15" hidden="1">
      <c r="C85" s="85" t="s">
        <v>228</v>
      </c>
      <c r="D85" s="85">
        <v>1814.72</v>
      </c>
      <c r="E85" s="85">
        <v>1300.05</v>
      </c>
      <c r="F85" s="85">
        <v>1396.51</v>
      </c>
      <c r="G85" s="85"/>
      <c r="H85" s="85">
        <v>1718.26</v>
      </c>
    </row>
    <row r="86" spans="3:8" ht="15" hidden="1">
      <c r="C86" s="85" t="s">
        <v>229</v>
      </c>
      <c r="D86" s="85">
        <v>1718.26</v>
      </c>
      <c r="E86" s="85">
        <v>1300.05</v>
      </c>
      <c r="F86" s="85">
        <v>849.29</v>
      </c>
      <c r="G86" s="85"/>
      <c r="H86" s="85">
        <v>2169.03</v>
      </c>
    </row>
    <row r="87" spans="3:8" ht="15" hidden="1">
      <c r="C87" s="85" t="s">
        <v>242</v>
      </c>
      <c r="D87" s="85">
        <v>2169.03</v>
      </c>
      <c r="E87" s="85">
        <v>1300.05</v>
      </c>
      <c r="F87" s="85">
        <v>1499.5</v>
      </c>
      <c r="G87" s="85"/>
      <c r="H87" s="85">
        <v>1969.58</v>
      </c>
    </row>
    <row r="88" spans="3:8" ht="15" hidden="1">
      <c r="C88" s="85" t="s">
        <v>243</v>
      </c>
      <c r="D88" s="85">
        <v>1969.58</v>
      </c>
      <c r="E88" s="85">
        <v>1300.05</v>
      </c>
      <c r="F88" s="85">
        <v>873.96</v>
      </c>
      <c r="G88" s="85"/>
      <c r="H88" s="85">
        <v>2395.67</v>
      </c>
    </row>
    <row r="89" spans="3:8" ht="15" hidden="1">
      <c r="C89" s="85" t="s">
        <v>245</v>
      </c>
      <c r="D89" s="85">
        <v>23965.67</v>
      </c>
      <c r="E89" s="85">
        <v>1300.05</v>
      </c>
      <c r="F89" s="85">
        <v>1051.17</v>
      </c>
      <c r="G89" s="85"/>
      <c r="H89" s="85">
        <v>2644.55</v>
      </c>
    </row>
    <row r="90" spans="3:8" ht="15" hidden="1">
      <c r="C90" s="85" t="s">
        <v>248</v>
      </c>
      <c r="D90" s="85">
        <v>2644.56</v>
      </c>
      <c r="E90" s="85">
        <v>1303.95</v>
      </c>
      <c r="F90" s="85">
        <v>1166.63</v>
      </c>
      <c r="G90" s="85"/>
      <c r="H90" s="85">
        <v>2785.77</v>
      </c>
    </row>
    <row r="91" spans="3:8" ht="15" hidden="1">
      <c r="C91" s="85" t="s">
        <v>251</v>
      </c>
      <c r="D91" s="85">
        <v>2785.77</v>
      </c>
      <c r="E91" s="85">
        <v>1303.95</v>
      </c>
      <c r="F91" s="85">
        <v>929.02</v>
      </c>
      <c r="G91" s="85"/>
      <c r="H91" s="85">
        <v>3160.7</v>
      </c>
    </row>
    <row r="92" spans="3:8" ht="15" hidden="1">
      <c r="C92" s="85" t="s">
        <v>254</v>
      </c>
      <c r="D92" s="85">
        <v>3160.7</v>
      </c>
      <c r="E92" s="85">
        <v>1303.95</v>
      </c>
      <c r="F92" s="85">
        <v>974.66</v>
      </c>
      <c r="G92" s="85"/>
      <c r="H92" s="85">
        <v>3489.99</v>
      </c>
    </row>
    <row r="93" spans="3:8" ht="15" hidden="1">
      <c r="C93" s="85" t="s">
        <v>255</v>
      </c>
      <c r="D93" s="85">
        <v>3489.99</v>
      </c>
      <c r="E93" s="85">
        <v>1303.95</v>
      </c>
      <c r="F93" s="85">
        <v>1417.71</v>
      </c>
      <c r="G93" s="85"/>
      <c r="H93" s="85">
        <v>3376.23</v>
      </c>
    </row>
    <row r="94" spans="3:8" ht="15" hidden="1">
      <c r="C94" s="85" t="s">
        <v>257</v>
      </c>
      <c r="D94" s="85">
        <v>3376.23</v>
      </c>
      <c r="E94" s="85">
        <v>1303.95</v>
      </c>
      <c r="F94" s="85">
        <v>1950.38</v>
      </c>
      <c r="G94" s="85"/>
      <c r="H94" s="85">
        <v>2729.8</v>
      </c>
    </row>
    <row r="95" spans="3:8" ht="15">
      <c r="C95" s="85" t="s">
        <v>260</v>
      </c>
      <c r="D95" s="67">
        <f>H94</f>
        <v>2729.8</v>
      </c>
      <c r="E95" s="67">
        <v>1303.95</v>
      </c>
      <c r="F95" s="67">
        <v>837.37</v>
      </c>
      <c r="G95" s="85"/>
      <c r="H95" s="67">
        <f>D95+E95-F95</f>
        <v>3196.38</v>
      </c>
    </row>
    <row r="96" spans="3:8" ht="15">
      <c r="C96" s="85" t="s">
        <v>269</v>
      </c>
      <c r="D96" s="85">
        <v>3196.38</v>
      </c>
      <c r="E96" s="85">
        <v>1303.95</v>
      </c>
      <c r="F96" s="85">
        <v>993.83</v>
      </c>
      <c r="G96" s="85"/>
      <c r="H96" s="85">
        <v>3506.5</v>
      </c>
    </row>
    <row r="97" spans="3:8" ht="15">
      <c r="C97" s="85" t="s">
        <v>279</v>
      </c>
      <c r="D97" s="85">
        <v>3506.5</v>
      </c>
      <c r="E97" s="85">
        <v>1303.95</v>
      </c>
      <c r="F97" s="85">
        <v>1221.19</v>
      </c>
      <c r="G97" s="85"/>
      <c r="H97" s="85">
        <v>3589.26</v>
      </c>
    </row>
    <row r="98" spans="3:8" ht="15">
      <c r="C98" s="85" t="s">
        <v>280</v>
      </c>
      <c r="D98" s="85">
        <v>3589.26</v>
      </c>
      <c r="E98" s="85">
        <v>1303.95</v>
      </c>
      <c r="F98" s="85">
        <v>743.81</v>
      </c>
      <c r="G98" s="85"/>
      <c r="H98" s="85">
        <v>4149.4</v>
      </c>
    </row>
    <row r="99" spans="3:8" ht="15">
      <c r="C99" s="85" t="s">
        <v>281</v>
      </c>
      <c r="D99" s="85">
        <v>4149.4</v>
      </c>
      <c r="E99" s="85">
        <v>1303.95</v>
      </c>
      <c r="F99" s="85">
        <v>1252.46</v>
      </c>
      <c r="G99" s="85"/>
      <c r="H99" s="85">
        <v>4200.89</v>
      </c>
    </row>
    <row r="100" spans="3:8" ht="15">
      <c r="C100" s="85" t="s">
        <v>285</v>
      </c>
      <c r="D100" s="85">
        <v>4200.89</v>
      </c>
      <c r="E100" s="85">
        <v>1303.95</v>
      </c>
      <c r="F100" s="85">
        <v>919.99</v>
      </c>
      <c r="G100" s="85"/>
      <c r="H100" s="85">
        <v>4584.85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B2:N9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301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29162.38</v>
      </c>
      <c r="D8" s="57">
        <v>0</v>
      </c>
      <c r="E8" s="57">
        <v>1799.27</v>
      </c>
      <c r="F8" s="56"/>
      <c r="G8" s="57">
        <f>E8</f>
        <v>1799.27</v>
      </c>
      <c r="H8" s="57">
        <f>C8+D8-G8</f>
        <v>27363.11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49838.78</v>
      </c>
      <c r="D9" s="58">
        <v>11901.91</v>
      </c>
      <c r="E9" s="57">
        <v>8050.11</v>
      </c>
      <c r="F9" s="56"/>
      <c r="G9" s="57">
        <f>E9</f>
        <v>8050.11</v>
      </c>
      <c r="H9" s="57">
        <f>C9+D9-G9</f>
        <v>53690.58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9849.38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93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5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5">
      <c r="B25" s="54"/>
      <c r="C25" s="56"/>
      <c r="D25" s="56"/>
      <c r="E25" s="56"/>
      <c r="F25" s="67"/>
      <c r="G25" s="56"/>
      <c r="H25" s="56"/>
      <c r="I25" s="68">
        <f>F25*0.57</f>
        <v>0</v>
      </c>
      <c r="J25" s="59"/>
      <c r="K25" s="59"/>
      <c r="L25" s="59"/>
      <c r="M25" s="59"/>
      <c r="N25" s="59"/>
    </row>
    <row r="26" spans="2:14" ht="15">
      <c r="B26" s="54"/>
      <c r="C26" s="56"/>
      <c r="D26" s="56"/>
      <c r="E26" s="56"/>
      <c r="F26" s="56"/>
      <c r="G26" s="56"/>
      <c r="H26" s="56"/>
      <c r="I26" s="56"/>
      <c r="J26" s="59"/>
      <c r="K26" s="59"/>
      <c r="L26" s="59"/>
      <c r="M26" s="59"/>
      <c r="N26" s="59"/>
    </row>
    <row r="27" spans="2:14" ht="15">
      <c r="B27" s="54"/>
      <c r="C27" s="56"/>
      <c r="D27" s="56"/>
      <c r="E27" s="56"/>
      <c r="F27" s="56"/>
      <c r="G27" s="56"/>
      <c r="H27" s="56"/>
      <c r="I27" s="56"/>
      <c r="J27" s="59"/>
      <c r="K27" s="59"/>
      <c r="L27" s="59"/>
      <c r="M27" s="59"/>
      <c r="N27" s="59"/>
    </row>
    <row r="28" spans="2:14" ht="15">
      <c r="B28" s="54"/>
      <c r="C28" s="56"/>
      <c r="D28" s="56"/>
      <c r="E28" s="56"/>
      <c r="F28" s="67"/>
      <c r="G28" s="56"/>
      <c r="H28" s="56"/>
      <c r="I28" s="68">
        <f>F28*0.39</f>
        <v>0</v>
      </c>
      <c r="J28" s="59"/>
      <c r="K28" s="59"/>
      <c r="L28" s="59"/>
      <c r="M28" s="59"/>
      <c r="N28" s="59"/>
    </row>
    <row r="29" spans="2:14" ht="15">
      <c r="B29" s="54"/>
      <c r="C29" s="56"/>
      <c r="D29" s="56"/>
      <c r="E29" s="56"/>
      <c r="F29" s="56"/>
      <c r="G29" s="56"/>
      <c r="H29" s="56"/>
      <c r="I29" s="56"/>
      <c r="J29" s="59"/>
      <c r="K29" s="59"/>
      <c r="L29" s="59"/>
      <c r="M29" s="59"/>
      <c r="N29" s="59"/>
    </row>
    <row r="30" spans="2:14" ht="1.5" customHeight="1">
      <c r="B30" s="54"/>
      <c r="C30" s="56"/>
      <c r="D30" s="56"/>
      <c r="E30" s="56"/>
      <c r="F30" s="56"/>
      <c r="G30" s="56"/>
      <c r="H30" s="56"/>
      <c r="I30" s="56"/>
      <c r="J30" s="59"/>
      <c r="K30" s="59"/>
      <c r="L30" s="59"/>
      <c r="M30" s="59"/>
      <c r="N30" s="59"/>
    </row>
    <row r="31" spans="2:14" ht="16.5" customHeight="1">
      <c r="B31" s="54"/>
      <c r="C31" s="59"/>
      <c r="D31" s="56"/>
      <c r="E31" s="56"/>
      <c r="F31" s="56"/>
      <c r="G31" s="89" t="s">
        <v>26</v>
      </c>
      <c r="H31" s="89"/>
      <c r="I31" s="86">
        <f>SUM(I19:I30)</f>
        <v>8429.574999999999</v>
      </c>
      <c r="J31" s="59"/>
      <c r="K31" s="59"/>
      <c r="L31" s="59"/>
      <c r="M31" s="59"/>
      <c r="N31" s="59"/>
    </row>
    <row r="32" spans="2:14" ht="15">
      <c r="B32" s="54"/>
      <c r="C32" s="54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2:14" ht="0.75" customHeight="1" hidden="1">
      <c r="B33" s="54"/>
      <c r="C33" s="54"/>
      <c r="D33" s="54"/>
      <c r="E33" s="54"/>
      <c r="F33" s="54"/>
      <c r="G33" s="54"/>
      <c r="H33" s="54"/>
      <c r="I33" s="59"/>
      <c r="J33" s="59"/>
      <c r="K33" s="59"/>
      <c r="L33" s="59"/>
      <c r="M33" s="59"/>
      <c r="N33" s="59"/>
    </row>
    <row r="34" spans="2:14" ht="15" hidden="1">
      <c r="B34" s="54"/>
      <c r="C34" s="54"/>
      <c r="D34" s="54"/>
      <c r="E34" s="54"/>
      <c r="F34" s="54"/>
      <c r="G34" s="54"/>
      <c r="H34" s="54"/>
      <c r="I34" s="59"/>
      <c r="J34" s="59"/>
      <c r="K34" s="59"/>
      <c r="L34" s="59"/>
      <c r="M34" s="59"/>
      <c r="N34" s="59"/>
    </row>
    <row r="35" spans="2:14" ht="15" hidden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2:14" ht="15">
      <c r="B36" s="54"/>
      <c r="C36" s="54"/>
      <c r="D36" s="54"/>
      <c r="E36" s="54" t="s">
        <v>76</v>
      </c>
      <c r="F36" s="54"/>
      <c r="G36" s="54"/>
      <c r="H36" s="54"/>
      <c r="I36" s="54"/>
      <c r="J36" s="54"/>
      <c r="K36" s="54"/>
      <c r="L36" s="54"/>
      <c r="M36" s="54"/>
      <c r="N36" s="54"/>
    </row>
    <row r="37" spans="2:14" ht="15">
      <c r="B37" s="54"/>
      <c r="D37" s="54"/>
      <c r="E37" s="54" t="s">
        <v>37</v>
      </c>
      <c r="F37" s="54"/>
      <c r="G37" s="59"/>
      <c r="H37" s="54"/>
      <c r="I37" s="90">
        <v>13.5</v>
      </c>
      <c r="J37" s="90" t="s">
        <v>263</v>
      </c>
      <c r="K37" s="90"/>
      <c r="L37" s="91">
        <f>129.6*5.11</f>
        <v>662.256</v>
      </c>
      <c r="M37" s="54"/>
      <c r="N37" s="54"/>
    </row>
    <row r="38" spans="2:14" ht="15" hidden="1">
      <c r="B38" s="54"/>
      <c r="D38" s="54"/>
      <c r="E38" s="54"/>
      <c r="F38" s="54"/>
      <c r="G38" s="59"/>
      <c r="H38" s="54"/>
      <c r="I38" s="54"/>
      <c r="J38" s="54" t="s">
        <v>130</v>
      </c>
      <c r="K38" s="54"/>
      <c r="L38" s="54"/>
      <c r="M38" s="54"/>
      <c r="N38" s="54"/>
    </row>
    <row r="39" spans="9:14" ht="15">
      <c r="I39" s="90">
        <v>13.5</v>
      </c>
      <c r="J39" s="54" t="s">
        <v>262</v>
      </c>
      <c r="K39" s="54"/>
      <c r="L39" s="69">
        <f>60*5.11</f>
        <v>306.6</v>
      </c>
      <c r="M39" s="54"/>
      <c r="N39" s="54"/>
    </row>
    <row r="40" spans="9:14" ht="12" customHeight="1">
      <c r="I40" s="54"/>
      <c r="J40" s="54"/>
      <c r="K40" s="54"/>
      <c r="L40" s="54"/>
      <c r="M40" s="54"/>
      <c r="N40" s="54"/>
    </row>
    <row r="41" ht="15" hidden="1"/>
    <row r="42" ht="15" hidden="1"/>
    <row r="43" ht="15" hidden="1"/>
    <row r="44" ht="15" hidden="1"/>
    <row r="45" ht="15" hidden="1"/>
    <row r="46" spans="3:7" ht="18.75">
      <c r="C46" s="55" t="s">
        <v>249</v>
      </c>
      <c r="D46" s="108" t="s">
        <v>77</v>
      </c>
      <c r="E46" s="108"/>
      <c r="F46" s="108" t="s">
        <v>296</v>
      </c>
      <c r="G46" s="108"/>
    </row>
    <row r="47" spans="3:7" ht="18.75">
      <c r="C47" s="109"/>
      <c r="D47" s="108"/>
      <c r="E47" s="108" t="s">
        <v>221</v>
      </c>
      <c r="F47" s="108" t="s">
        <v>108</v>
      </c>
      <c r="G47" s="108"/>
    </row>
    <row r="48" spans="3:7" ht="18.75">
      <c r="C48" s="70">
        <v>1116.5</v>
      </c>
      <c r="D48" s="108"/>
      <c r="E48" s="108"/>
      <c r="F48" s="108" t="str">
        <f>D2</f>
        <v>июль т 2012г</v>
      </c>
      <c r="G48" s="108"/>
    </row>
    <row r="49" spans="3:8" ht="15">
      <c r="C49" s="71" t="s">
        <v>79</v>
      </c>
      <c r="D49" s="71" t="s">
        <v>80</v>
      </c>
      <c r="E49" s="71"/>
      <c r="F49" s="71"/>
      <c r="G49" s="71" t="s">
        <v>81</v>
      </c>
      <c r="H49" s="71" t="s">
        <v>82</v>
      </c>
    </row>
    <row r="50" spans="3:8" ht="20.25" customHeight="1">
      <c r="C50" s="115">
        <v>1</v>
      </c>
      <c r="D50" s="116" t="s">
        <v>265</v>
      </c>
      <c r="E50" s="117"/>
      <c r="F50" s="117"/>
      <c r="G50" s="117"/>
      <c r="H50" s="102">
        <v>11901.91</v>
      </c>
    </row>
    <row r="51" spans="3:8" ht="15">
      <c r="C51" s="76" t="s">
        <v>196</v>
      </c>
      <c r="D51" s="62" t="s">
        <v>125</v>
      </c>
      <c r="E51" s="62"/>
      <c r="F51" s="62"/>
      <c r="G51" s="62"/>
      <c r="H51" s="103">
        <v>613.2</v>
      </c>
    </row>
    <row r="52" spans="3:8" ht="15">
      <c r="C52" s="76" t="s">
        <v>276</v>
      </c>
      <c r="D52" s="62" t="s">
        <v>266</v>
      </c>
      <c r="E52" s="62"/>
      <c r="F52" s="62"/>
      <c r="G52" s="62"/>
      <c r="H52" s="103"/>
    </row>
    <row r="53" spans="3:8" ht="18.75">
      <c r="C53" s="115">
        <v>2</v>
      </c>
      <c r="D53" s="116" t="s">
        <v>2</v>
      </c>
      <c r="E53" s="117"/>
      <c r="F53" s="117"/>
      <c r="G53" s="117"/>
      <c r="H53" s="102">
        <v>9849.38</v>
      </c>
    </row>
    <row r="54" spans="3:8" ht="15">
      <c r="C54" s="76"/>
      <c r="D54" s="62"/>
      <c r="E54" s="62"/>
      <c r="F54" s="62"/>
      <c r="G54" s="62"/>
      <c r="H54" s="104">
        <f>SUM(H51:H53)</f>
        <v>10462.58</v>
      </c>
    </row>
    <row r="55" spans="3:11" ht="18.75">
      <c r="C55" s="115">
        <v>4</v>
      </c>
      <c r="D55" s="116" t="s">
        <v>87</v>
      </c>
      <c r="E55" s="117"/>
      <c r="F55" s="117"/>
      <c r="G55" s="116"/>
      <c r="H55" s="105">
        <v>8429.58</v>
      </c>
      <c r="I55" s="92">
        <f>H55-I31</f>
        <v>0.005000000001018634</v>
      </c>
      <c r="K55" s="97"/>
    </row>
    <row r="56" spans="3:8" ht="15">
      <c r="C56" s="76"/>
      <c r="D56" s="87"/>
      <c r="E56" s="62"/>
      <c r="F56" s="62"/>
      <c r="G56" s="62"/>
      <c r="H56" s="88"/>
    </row>
    <row r="57" spans="3:8" ht="15.75">
      <c r="C57" s="76"/>
      <c r="D57" s="37" t="s">
        <v>287</v>
      </c>
      <c r="E57" s="98"/>
      <c r="F57" s="98"/>
      <c r="G57" s="118">
        <v>7.55</v>
      </c>
      <c r="H57" s="68">
        <f>I19</f>
        <v>8429.574999999999</v>
      </c>
    </row>
    <row r="58" spans="3:8" ht="15">
      <c r="C58" s="76"/>
      <c r="D58" s="37" t="s">
        <v>288</v>
      </c>
      <c r="E58" s="98"/>
      <c r="F58" s="98"/>
      <c r="G58" s="62"/>
      <c r="H58" s="106"/>
    </row>
    <row r="59" spans="3:8" ht="15">
      <c r="C59" s="76"/>
      <c r="D59" s="37" t="s">
        <v>289</v>
      </c>
      <c r="E59" s="37" t="s">
        <v>290</v>
      </c>
      <c r="F59" s="98"/>
      <c r="G59" s="62"/>
      <c r="H59" s="106"/>
    </row>
    <row r="60" spans="3:8" ht="15">
      <c r="C60" s="76"/>
      <c r="D60" s="37" t="s">
        <v>291</v>
      </c>
      <c r="E60" s="98"/>
      <c r="F60" s="98"/>
      <c r="G60" s="62"/>
      <c r="H60" s="107"/>
    </row>
    <row r="61" spans="3:8" ht="15">
      <c r="C61" s="76"/>
      <c r="D61" s="62"/>
      <c r="E61" s="62"/>
      <c r="F61" s="62"/>
      <c r="G61" s="62"/>
      <c r="H61" s="62"/>
    </row>
    <row r="62" spans="3:8" ht="18.75">
      <c r="C62" s="115"/>
      <c r="D62" s="116" t="s">
        <v>95</v>
      </c>
      <c r="E62" s="117"/>
      <c r="F62" s="82" t="s">
        <v>297</v>
      </c>
      <c r="G62" s="119">
        <v>5.76</v>
      </c>
      <c r="H62" s="86">
        <f>C48*G62</f>
        <v>6431.04</v>
      </c>
    </row>
    <row r="63" spans="3:8" ht="15">
      <c r="C63" s="81"/>
      <c r="D63" s="110"/>
      <c r="E63" s="111"/>
      <c r="F63" s="82" t="s">
        <v>196</v>
      </c>
      <c r="G63" s="82"/>
      <c r="H63" s="112">
        <f>H53-H57</f>
        <v>1419.8050000000003</v>
      </c>
    </row>
    <row r="64" spans="3:8" ht="15.75">
      <c r="C64" s="113" t="s">
        <v>298</v>
      </c>
      <c r="D64" s="113"/>
      <c r="E64" s="113"/>
      <c r="F64" s="113"/>
      <c r="G64" s="114"/>
      <c r="H64" s="114"/>
    </row>
    <row r="65" spans="3:8" ht="15">
      <c r="C65" s="76"/>
      <c r="D65" s="62" t="s">
        <v>272</v>
      </c>
      <c r="E65" s="62"/>
      <c r="F65" s="62"/>
      <c r="G65" s="62" t="s">
        <v>84</v>
      </c>
      <c r="H65" s="62"/>
    </row>
    <row r="66" spans="3:8" ht="15">
      <c r="C66" s="76"/>
      <c r="D66" s="62"/>
      <c r="E66" s="62"/>
      <c r="F66" s="62"/>
      <c r="G66" s="62"/>
      <c r="H66" s="62"/>
    </row>
    <row r="67" spans="3:8" ht="15">
      <c r="C67" s="76" t="s">
        <v>273</v>
      </c>
      <c r="D67" s="62" t="s">
        <v>99</v>
      </c>
      <c r="E67" s="62"/>
      <c r="F67" s="62"/>
      <c r="G67" s="62" t="s">
        <v>84</v>
      </c>
      <c r="H67" s="67">
        <v>17340.57</v>
      </c>
    </row>
    <row r="68" spans="3:8" ht="15">
      <c r="C68" s="76"/>
      <c r="D68" s="62" t="s">
        <v>274</v>
      </c>
      <c r="E68" s="62"/>
      <c r="F68" s="62"/>
      <c r="G68" s="62" t="s">
        <v>84</v>
      </c>
      <c r="H68" s="67">
        <v>16027.14</v>
      </c>
    </row>
    <row r="69" spans="3:8" ht="15">
      <c r="C69" s="76"/>
      <c r="D69" s="62" t="s">
        <v>101</v>
      </c>
      <c r="E69" s="62"/>
      <c r="F69" s="62"/>
      <c r="G69" s="62" t="s">
        <v>84</v>
      </c>
      <c r="H69" s="62"/>
    </row>
    <row r="70" spans="3:8" ht="15">
      <c r="C70" s="76"/>
      <c r="D70" s="62"/>
      <c r="E70" s="62"/>
      <c r="F70" s="62"/>
      <c r="G70" s="62"/>
      <c r="H70" s="62"/>
    </row>
    <row r="71" spans="3:8" ht="15">
      <c r="C71" s="76"/>
      <c r="D71" s="62" t="s">
        <v>102</v>
      </c>
      <c r="E71" s="62"/>
      <c r="F71" s="62"/>
      <c r="G71" s="62" t="s">
        <v>84</v>
      </c>
      <c r="H71" s="62"/>
    </row>
    <row r="72" spans="3:8" ht="15">
      <c r="C72" s="94"/>
      <c r="D72" s="95" t="s">
        <v>275</v>
      </c>
      <c r="E72" s="95"/>
      <c r="F72" s="95"/>
      <c r="G72" s="95" t="s">
        <v>84</v>
      </c>
      <c r="H72" s="96">
        <f>H68+H54-H55</f>
        <v>18060.14</v>
      </c>
    </row>
    <row r="73" spans="3:8" ht="15">
      <c r="C73" s="62"/>
      <c r="D73" s="62"/>
      <c r="E73" s="62"/>
      <c r="F73" s="62"/>
      <c r="G73" s="62"/>
      <c r="H73" s="62"/>
    </row>
    <row r="74" ht="15">
      <c r="E74" s="55" t="s">
        <v>104</v>
      </c>
    </row>
    <row r="75" ht="15.75" thickBot="1">
      <c r="E75" s="55" t="s">
        <v>105</v>
      </c>
    </row>
    <row r="76" spans="3:8" ht="15.75" thickBot="1">
      <c r="C76" s="99" t="s">
        <v>99</v>
      </c>
      <c r="D76" s="100"/>
      <c r="E76" s="100"/>
      <c r="F76" s="100" t="s">
        <v>292</v>
      </c>
      <c r="G76" s="100"/>
      <c r="H76" s="101" t="s">
        <v>293</v>
      </c>
    </row>
    <row r="77" spans="3:8" ht="15">
      <c r="C77" s="85" t="s">
        <v>193</v>
      </c>
      <c r="D77" s="85" t="s">
        <v>194</v>
      </c>
      <c r="E77" s="85" t="s">
        <v>195</v>
      </c>
      <c r="F77" s="85" t="s">
        <v>196</v>
      </c>
      <c r="G77" s="85"/>
      <c r="H77" s="85" t="s">
        <v>197</v>
      </c>
    </row>
    <row r="78" spans="3:8" ht="15" hidden="1">
      <c r="C78" s="85" t="s">
        <v>198</v>
      </c>
      <c r="D78" s="85"/>
      <c r="E78" s="85"/>
      <c r="F78" s="85">
        <v>472.56</v>
      </c>
      <c r="G78" s="85"/>
      <c r="H78" s="85">
        <v>827.49</v>
      </c>
    </row>
    <row r="79" spans="3:8" ht="15" hidden="1">
      <c r="C79" s="85" t="s">
        <v>213</v>
      </c>
      <c r="D79" s="85">
        <v>827.49</v>
      </c>
      <c r="E79" s="85">
        <v>1300.05</v>
      </c>
      <c r="F79" s="85">
        <v>679.84</v>
      </c>
      <c r="G79" s="85"/>
      <c r="H79" s="85">
        <v>1447.7</v>
      </c>
    </row>
    <row r="80" spans="3:8" ht="15" hidden="1">
      <c r="C80" s="85" t="s">
        <v>225</v>
      </c>
      <c r="D80" s="85">
        <v>1447.7</v>
      </c>
      <c r="E80" s="85">
        <v>1300.05</v>
      </c>
      <c r="F80" s="85">
        <v>933.03</v>
      </c>
      <c r="G80" s="85"/>
      <c r="H80" s="85">
        <v>1814.72</v>
      </c>
    </row>
    <row r="81" spans="3:8" ht="15" hidden="1">
      <c r="C81" s="85" t="s">
        <v>228</v>
      </c>
      <c r="D81" s="85">
        <v>1814.72</v>
      </c>
      <c r="E81" s="85">
        <v>1300.05</v>
      </c>
      <c r="F81" s="85">
        <v>1396.51</v>
      </c>
      <c r="G81" s="85"/>
      <c r="H81" s="85">
        <v>1718.26</v>
      </c>
    </row>
    <row r="82" spans="3:8" ht="15" hidden="1">
      <c r="C82" s="85" t="s">
        <v>229</v>
      </c>
      <c r="D82" s="85">
        <v>1718.26</v>
      </c>
      <c r="E82" s="85">
        <v>1300.05</v>
      </c>
      <c r="F82" s="85">
        <v>849.29</v>
      </c>
      <c r="G82" s="85"/>
      <c r="H82" s="85">
        <v>2169.03</v>
      </c>
    </row>
    <row r="83" spans="3:8" ht="15" hidden="1">
      <c r="C83" s="85" t="s">
        <v>242</v>
      </c>
      <c r="D83" s="85">
        <v>2169.03</v>
      </c>
      <c r="E83" s="85">
        <v>1300.05</v>
      </c>
      <c r="F83" s="85">
        <v>1499.5</v>
      </c>
      <c r="G83" s="85"/>
      <c r="H83" s="85">
        <v>1969.58</v>
      </c>
    </row>
    <row r="84" spans="3:8" ht="15" hidden="1">
      <c r="C84" s="85" t="s">
        <v>243</v>
      </c>
      <c r="D84" s="85">
        <v>1969.58</v>
      </c>
      <c r="E84" s="85">
        <v>1300.05</v>
      </c>
      <c r="F84" s="85">
        <v>873.96</v>
      </c>
      <c r="G84" s="85"/>
      <c r="H84" s="85">
        <v>2395.67</v>
      </c>
    </row>
    <row r="85" spans="3:8" ht="15" hidden="1">
      <c r="C85" s="85" t="s">
        <v>245</v>
      </c>
      <c r="D85" s="85">
        <v>23965.67</v>
      </c>
      <c r="E85" s="85">
        <v>1300.05</v>
      </c>
      <c r="F85" s="85">
        <v>1051.17</v>
      </c>
      <c r="G85" s="85"/>
      <c r="H85" s="85">
        <v>2644.55</v>
      </c>
    </row>
    <row r="86" spans="3:8" ht="15" hidden="1">
      <c r="C86" s="85" t="s">
        <v>248</v>
      </c>
      <c r="D86" s="85">
        <v>2644.56</v>
      </c>
      <c r="E86" s="85">
        <v>1303.95</v>
      </c>
      <c r="F86" s="85">
        <v>1166.63</v>
      </c>
      <c r="G86" s="85"/>
      <c r="H86" s="85">
        <v>2785.77</v>
      </c>
    </row>
    <row r="87" spans="3:8" ht="15" hidden="1">
      <c r="C87" s="85" t="s">
        <v>251</v>
      </c>
      <c r="D87" s="85">
        <v>2785.77</v>
      </c>
      <c r="E87" s="85">
        <v>1303.95</v>
      </c>
      <c r="F87" s="85">
        <v>929.02</v>
      </c>
      <c r="G87" s="85"/>
      <c r="H87" s="85">
        <v>3160.7</v>
      </c>
    </row>
    <row r="88" spans="3:8" ht="15" hidden="1">
      <c r="C88" s="85" t="s">
        <v>254</v>
      </c>
      <c r="D88" s="85">
        <v>3160.7</v>
      </c>
      <c r="E88" s="85">
        <v>1303.95</v>
      </c>
      <c r="F88" s="85">
        <v>974.66</v>
      </c>
      <c r="G88" s="85"/>
      <c r="H88" s="85">
        <v>3489.99</v>
      </c>
    </row>
    <row r="89" spans="3:8" ht="15" hidden="1">
      <c r="C89" s="85" t="s">
        <v>255</v>
      </c>
      <c r="D89" s="85">
        <v>3489.99</v>
      </c>
      <c r="E89" s="85">
        <v>1303.95</v>
      </c>
      <c r="F89" s="85">
        <v>1417.71</v>
      </c>
      <c r="G89" s="85"/>
      <c r="H89" s="85">
        <v>3376.23</v>
      </c>
    </row>
    <row r="90" spans="3:8" ht="15" hidden="1">
      <c r="C90" s="85" t="s">
        <v>257</v>
      </c>
      <c r="D90" s="85">
        <v>3376.23</v>
      </c>
      <c r="E90" s="85">
        <v>1303.95</v>
      </c>
      <c r="F90" s="85">
        <v>1950.38</v>
      </c>
      <c r="G90" s="85"/>
      <c r="H90" s="85">
        <v>2729.8</v>
      </c>
    </row>
    <row r="91" spans="3:8" ht="15">
      <c r="C91" s="85" t="s">
        <v>260</v>
      </c>
      <c r="D91" s="67">
        <f>H90</f>
        <v>2729.8</v>
      </c>
      <c r="E91" s="67">
        <v>1303.95</v>
      </c>
      <c r="F91" s="67">
        <v>837.37</v>
      </c>
      <c r="G91" s="85"/>
      <c r="H91" s="67">
        <f>D91+E91-F91</f>
        <v>3196.38</v>
      </c>
    </row>
    <row r="92" spans="3:8" ht="15">
      <c r="C92" s="85" t="s">
        <v>269</v>
      </c>
      <c r="D92" s="85">
        <v>3196.38</v>
      </c>
      <c r="E92" s="85">
        <v>1303.95</v>
      </c>
      <c r="F92" s="85">
        <v>993.83</v>
      </c>
      <c r="G92" s="85"/>
      <c r="H92" s="85">
        <v>3506.5</v>
      </c>
    </row>
    <row r="93" spans="3:8" ht="15">
      <c r="C93" s="85" t="s">
        <v>279</v>
      </c>
      <c r="D93" s="85">
        <v>3506.5</v>
      </c>
      <c r="E93" s="85">
        <v>1303.95</v>
      </c>
      <c r="F93" s="85">
        <v>1221.19</v>
      </c>
      <c r="G93" s="85"/>
      <c r="H93" s="85">
        <v>3589.26</v>
      </c>
    </row>
    <row r="94" spans="3:8" ht="15">
      <c r="C94" s="85" t="s">
        <v>280</v>
      </c>
      <c r="D94" s="85">
        <v>3589.26</v>
      </c>
      <c r="E94" s="85">
        <v>1303.95</v>
      </c>
      <c r="F94" s="85">
        <v>743.81</v>
      </c>
      <c r="G94" s="85"/>
      <c r="H94" s="85">
        <v>4149.4</v>
      </c>
    </row>
    <row r="95" spans="3:8" ht="15">
      <c r="C95" s="85" t="s">
        <v>281</v>
      </c>
      <c r="D95" s="85">
        <v>4149.4</v>
      </c>
      <c r="E95" s="85">
        <v>1303.95</v>
      </c>
      <c r="F95" s="85">
        <v>1252.46</v>
      </c>
      <c r="G95" s="85"/>
      <c r="H95" s="85">
        <v>4200.89</v>
      </c>
    </row>
    <row r="96" spans="3:8" ht="15">
      <c r="C96" s="85" t="s">
        <v>285</v>
      </c>
      <c r="D96" s="85">
        <v>4200.89</v>
      </c>
      <c r="E96" s="85">
        <v>1303.95</v>
      </c>
      <c r="F96" s="85">
        <v>919.99</v>
      </c>
      <c r="G96" s="85"/>
      <c r="H96" s="85">
        <v>4584.85</v>
      </c>
    </row>
    <row r="97" spans="3:8" ht="15">
      <c r="C97" s="85" t="s">
        <v>295</v>
      </c>
      <c r="D97" s="85">
        <v>4584.85</v>
      </c>
      <c r="E97" s="85">
        <v>1303.95</v>
      </c>
      <c r="F97" s="85">
        <v>1274.64</v>
      </c>
      <c r="G97" s="85"/>
      <c r="H97" s="85">
        <v>4614.16</v>
      </c>
    </row>
    <row r="98" spans="3:8" ht="15">
      <c r="C98" s="85" t="s">
        <v>300</v>
      </c>
      <c r="D98" s="85"/>
      <c r="E98" s="85"/>
      <c r="F98" s="85"/>
      <c r="G98" s="85"/>
      <c r="H98" s="85"/>
    </row>
  </sheetData>
  <sheetProtection/>
  <mergeCells count="2">
    <mergeCell ref="D14:E14"/>
    <mergeCell ref="J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N100"/>
  <sheetViews>
    <sheetView zoomScalePageLayoutView="0" workbookViewId="0" topLeftCell="A61">
      <selection activeCell="I69" sqref="I69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299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27363.09</v>
      </c>
      <c r="D8" s="57">
        <v>0</v>
      </c>
      <c r="E8" s="57">
        <v>826.02</v>
      </c>
      <c r="F8" s="56"/>
      <c r="G8" s="57">
        <f>E8</f>
        <v>826.02</v>
      </c>
      <c r="H8" s="57">
        <f>C8+D8-G8</f>
        <v>26537.07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53690.58</v>
      </c>
      <c r="D9" s="58">
        <v>11901.91</v>
      </c>
      <c r="E9" s="57">
        <v>6654.2</v>
      </c>
      <c r="F9" s="56"/>
      <c r="G9" s="57">
        <f>E9</f>
        <v>6654.2</v>
      </c>
      <c r="H9" s="57">
        <f>C9+D9-G9</f>
        <v>58938.29000000001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7480.219999999999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56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.5" customHeight="1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6.5" customHeight="1">
      <c r="B25" s="54"/>
      <c r="C25" s="59"/>
      <c r="D25" s="56"/>
      <c r="E25" s="56"/>
      <c r="F25" s="56"/>
      <c r="G25" s="89" t="s">
        <v>26</v>
      </c>
      <c r="H25" s="89"/>
      <c r="I25" s="86">
        <f>SUM(I19:I24)</f>
        <v>8429.574999999999</v>
      </c>
      <c r="J25" s="59"/>
      <c r="K25" s="59"/>
      <c r="L25" s="59"/>
      <c r="M25" s="59"/>
      <c r="N25" s="59"/>
    </row>
    <row r="26" spans="2:14" ht="15"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0.75" customHeight="1" hidden="1">
      <c r="B27" s="54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</row>
    <row r="28" spans="2:14" ht="15" hidden="1">
      <c r="B28" s="54"/>
      <c r="C28" s="54"/>
      <c r="D28" s="54"/>
      <c r="E28" s="54"/>
      <c r="F28" s="54"/>
      <c r="G28" s="54"/>
      <c r="H28" s="54"/>
      <c r="I28" s="59"/>
      <c r="J28" s="59"/>
      <c r="K28" s="59"/>
      <c r="L28" s="59"/>
      <c r="M28" s="59"/>
      <c r="N28" s="59"/>
    </row>
    <row r="29" spans="2:14" ht="15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54"/>
      <c r="C30" s="54"/>
      <c r="D30" s="54"/>
      <c r="E30" s="54" t="s">
        <v>76</v>
      </c>
      <c r="F30" s="54"/>
      <c r="G30" s="54"/>
      <c r="H30" s="54"/>
      <c r="I30" s="54"/>
      <c r="J30" s="54"/>
      <c r="K30" s="54"/>
      <c r="L30" s="54"/>
      <c r="M30" s="54"/>
      <c r="N30" s="54"/>
    </row>
    <row r="31" spans="2:14" ht="15">
      <c r="B31" s="54"/>
      <c r="D31" s="54"/>
      <c r="E31" s="54" t="s">
        <v>37</v>
      </c>
      <c r="F31" s="54"/>
      <c r="G31" s="59"/>
      <c r="H31" s="54"/>
      <c r="I31" s="90">
        <v>13.5</v>
      </c>
      <c r="J31" s="90" t="s">
        <v>263</v>
      </c>
      <c r="K31" s="90"/>
      <c r="L31" s="91">
        <f>129.6*5.11</f>
        <v>662.256</v>
      </c>
      <c r="M31" s="54"/>
      <c r="N31" s="54"/>
    </row>
    <row r="32" spans="2:14" ht="15" hidden="1">
      <c r="B32" s="54"/>
      <c r="D32" s="54"/>
      <c r="E32" s="54"/>
      <c r="F32" s="54"/>
      <c r="G32" s="59"/>
      <c r="H32" s="54"/>
      <c r="I32" s="54"/>
      <c r="J32" s="54" t="s">
        <v>130</v>
      </c>
      <c r="K32" s="54"/>
      <c r="L32" s="54"/>
      <c r="M32" s="54"/>
      <c r="N32" s="54"/>
    </row>
    <row r="33" spans="9:14" ht="15">
      <c r="I33" s="90">
        <v>13.5</v>
      </c>
      <c r="J33" s="54" t="s">
        <v>262</v>
      </c>
      <c r="K33" s="54"/>
      <c r="L33" s="69">
        <f>60*5.11</f>
        <v>306.6</v>
      </c>
      <c r="M33" s="54"/>
      <c r="N33" s="54"/>
    </row>
    <row r="34" spans="9:14" ht="12" customHeight="1">
      <c r="I34" s="54"/>
      <c r="J34" s="54"/>
      <c r="K34" s="54"/>
      <c r="L34" s="54"/>
      <c r="M34" s="54"/>
      <c r="N34" s="54"/>
    </row>
    <row r="35" ht="15" hidden="1"/>
    <row r="36" ht="15" hidden="1"/>
    <row r="37" ht="15" hidden="1"/>
    <row r="38" ht="15" hidden="1"/>
    <row r="39" ht="15" hidden="1"/>
    <row r="40" spans="3:7" ht="18.75">
      <c r="C40" s="55" t="s">
        <v>249</v>
      </c>
      <c r="D40" s="108" t="s">
        <v>77</v>
      </c>
      <c r="E40" s="108"/>
      <c r="F40" s="108" t="s">
        <v>296</v>
      </c>
      <c r="G40" s="108"/>
    </row>
    <row r="41" spans="3:7" ht="18.75">
      <c r="C41" s="109"/>
      <c r="D41" s="108"/>
      <c r="E41" s="108" t="s">
        <v>221</v>
      </c>
      <c r="F41" s="108" t="s">
        <v>108</v>
      </c>
      <c r="G41" s="108"/>
    </row>
    <row r="42" spans="3:7" ht="18.75">
      <c r="C42" s="70">
        <v>1116.5</v>
      </c>
      <c r="D42" s="108"/>
      <c r="E42" s="108"/>
      <c r="F42" s="108" t="str">
        <f>D2</f>
        <v>август 2012г</v>
      </c>
      <c r="G42" s="108"/>
    </row>
    <row r="43" spans="3:8" ht="15">
      <c r="C43" s="71" t="s">
        <v>79</v>
      </c>
      <c r="D43" s="71" t="s">
        <v>80</v>
      </c>
      <c r="E43" s="71"/>
      <c r="F43" s="71"/>
      <c r="G43" s="71" t="s">
        <v>81</v>
      </c>
      <c r="H43" s="71" t="s">
        <v>82</v>
      </c>
    </row>
    <row r="44" spans="3:8" ht="20.25" customHeight="1">
      <c r="C44" s="115">
        <v>1</v>
      </c>
      <c r="D44" s="116" t="s">
        <v>265</v>
      </c>
      <c r="E44" s="117"/>
      <c r="F44" s="117"/>
      <c r="G44" s="117"/>
      <c r="H44" s="102">
        <v>11901.91</v>
      </c>
    </row>
    <row r="45" spans="3:8" ht="15">
      <c r="C45" s="76" t="s">
        <v>196</v>
      </c>
      <c r="D45" s="62" t="s">
        <v>125</v>
      </c>
      <c r="E45" s="62"/>
      <c r="F45" s="62"/>
      <c r="G45" s="62"/>
      <c r="H45" s="103">
        <v>306.6</v>
      </c>
    </row>
    <row r="46" spans="3:8" ht="15">
      <c r="C46" s="76" t="s">
        <v>276</v>
      </c>
      <c r="D46" s="62" t="s">
        <v>266</v>
      </c>
      <c r="E46" s="62"/>
      <c r="F46" s="62"/>
      <c r="G46" s="62"/>
      <c r="H46" s="103"/>
    </row>
    <row r="47" spans="3:8" ht="18.75">
      <c r="C47" s="115">
        <v>2</v>
      </c>
      <c r="D47" s="116" t="s">
        <v>2</v>
      </c>
      <c r="E47" s="117"/>
      <c r="F47" s="117"/>
      <c r="G47" s="117"/>
      <c r="H47" s="102">
        <v>7480.22</v>
      </c>
    </row>
    <row r="48" spans="3:8" ht="15">
      <c r="C48" s="76"/>
      <c r="D48" s="62"/>
      <c r="E48" s="62"/>
      <c r="F48" s="62"/>
      <c r="G48" s="62"/>
      <c r="H48" s="104">
        <f>SUM(H45:H47)</f>
        <v>7786.820000000001</v>
      </c>
    </row>
    <row r="49" spans="3:11" ht="18.75">
      <c r="C49" s="115">
        <v>4</v>
      </c>
      <c r="D49" s="116" t="s">
        <v>87</v>
      </c>
      <c r="E49" s="117"/>
      <c r="F49" s="117"/>
      <c r="G49" s="116"/>
      <c r="H49" s="105">
        <v>8429.58</v>
      </c>
      <c r="I49" s="92">
        <f>H49-I25</f>
        <v>0.005000000001018634</v>
      </c>
      <c r="K49" s="97"/>
    </row>
    <row r="50" spans="3:8" ht="15.75">
      <c r="C50" s="76"/>
      <c r="D50" s="120" t="s">
        <v>287</v>
      </c>
      <c r="E50" s="120"/>
      <c r="F50" s="120"/>
      <c r="G50" s="121">
        <v>7.55</v>
      </c>
      <c r="H50" s="68">
        <f>I19</f>
        <v>8429.574999999999</v>
      </c>
    </row>
    <row r="51" spans="3:8" ht="15">
      <c r="C51" s="76"/>
      <c r="D51" s="120" t="s">
        <v>288</v>
      </c>
      <c r="E51" s="120"/>
      <c r="F51" s="120"/>
      <c r="G51" s="122" t="s">
        <v>302</v>
      </c>
      <c r="H51" s="106"/>
    </row>
    <row r="52" spans="3:8" ht="15">
      <c r="C52" s="76"/>
      <c r="D52" s="120" t="s">
        <v>289</v>
      </c>
      <c r="E52" s="120" t="s">
        <v>290</v>
      </c>
      <c r="F52" s="120"/>
      <c r="G52" s="122" t="s">
        <v>303</v>
      </c>
      <c r="H52" s="106"/>
    </row>
    <row r="53" spans="3:8" ht="15">
      <c r="C53" s="76"/>
      <c r="D53" s="120" t="s">
        <v>291</v>
      </c>
      <c r="E53" s="120"/>
      <c r="F53" s="120"/>
      <c r="G53" s="122"/>
      <c r="H53" s="107"/>
    </row>
    <row r="54" spans="3:8" ht="15">
      <c r="C54" s="76"/>
      <c r="D54" s="37" t="s">
        <v>201</v>
      </c>
      <c r="E54" s="37" t="s">
        <v>202</v>
      </c>
      <c r="F54" s="37"/>
      <c r="G54" s="123">
        <v>1.68</v>
      </c>
      <c r="H54" s="107">
        <f>C42*G54</f>
        <v>1875.72</v>
      </c>
    </row>
    <row r="55" spans="3:8" ht="15">
      <c r="C55" s="76"/>
      <c r="D55" s="37" t="s">
        <v>203</v>
      </c>
      <c r="E55" s="37"/>
      <c r="F55" s="37"/>
      <c r="G55" s="123">
        <v>2.22</v>
      </c>
      <c r="H55" s="107">
        <f>C42*G55</f>
        <v>2478.63</v>
      </c>
    </row>
    <row r="56" spans="3:8" ht="15">
      <c r="C56" s="76"/>
      <c r="D56" s="37" t="s">
        <v>204</v>
      </c>
      <c r="E56" s="37"/>
      <c r="F56" s="37"/>
      <c r="G56" s="123"/>
      <c r="H56" s="107"/>
    </row>
    <row r="57" spans="3:8" ht="15">
      <c r="C57" s="76"/>
      <c r="D57" s="37" t="s">
        <v>205</v>
      </c>
      <c r="E57" s="37"/>
      <c r="F57" s="37"/>
      <c r="G57" s="123">
        <v>0.69</v>
      </c>
      <c r="H57" s="107">
        <f>C42*G57</f>
        <v>770.385</v>
      </c>
    </row>
    <row r="58" spans="3:8" ht="15">
      <c r="C58" s="76"/>
      <c r="D58" s="37" t="s">
        <v>206</v>
      </c>
      <c r="E58" s="37"/>
      <c r="F58" s="37"/>
      <c r="G58" s="123"/>
      <c r="H58" s="107"/>
    </row>
    <row r="59" spans="3:8" ht="15">
      <c r="C59" s="76"/>
      <c r="D59" s="37" t="s">
        <v>207</v>
      </c>
      <c r="E59" s="37"/>
      <c r="F59" s="37"/>
      <c r="G59" s="123">
        <v>2</v>
      </c>
      <c r="H59" s="107">
        <f>C42*G59</f>
        <v>2233</v>
      </c>
    </row>
    <row r="60" spans="3:8" ht="15">
      <c r="C60" s="76"/>
      <c r="D60" s="37" t="s">
        <v>208</v>
      </c>
      <c r="E60" s="37"/>
      <c r="F60" s="37" t="s">
        <v>209</v>
      </c>
      <c r="G60" s="123"/>
      <c r="H60" s="107"/>
    </row>
    <row r="61" spans="3:8" ht="15">
      <c r="C61" s="76"/>
      <c r="D61" s="37" t="s">
        <v>205</v>
      </c>
      <c r="E61" s="37"/>
      <c r="F61" s="37"/>
      <c r="G61" s="123">
        <v>0.57</v>
      </c>
      <c r="H61" s="107">
        <f>C42*G61</f>
        <v>636.405</v>
      </c>
    </row>
    <row r="62" spans="3:8" ht="15">
      <c r="C62" s="76"/>
      <c r="D62" s="37" t="s">
        <v>210</v>
      </c>
      <c r="E62" s="37"/>
      <c r="F62" s="37"/>
      <c r="G62" s="123"/>
      <c r="H62" s="107"/>
    </row>
    <row r="63" spans="3:8" ht="14.25" customHeight="1">
      <c r="C63" s="76"/>
      <c r="D63" s="37" t="s">
        <v>211</v>
      </c>
      <c r="E63" s="37"/>
      <c r="F63" s="37"/>
      <c r="G63" s="123">
        <v>0.39</v>
      </c>
      <c r="H63" s="107">
        <f>C42*G63</f>
        <v>435.435</v>
      </c>
    </row>
    <row r="64" spans="3:8" ht="18.75">
      <c r="C64" s="115"/>
      <c r="D64" s="116" t="s">
        <v>95</v>
      </c>
      <c r="E64" s="117"/>
      <c r="F64" s="82" t="s">
        <v>297</v>
      </c>
      <c r="G64" s="119">
        <v>3.11</v>
      </c>
      <c r="H64" s="86">
        <f>C42*G64</f>
        <v>3472.315</v>
      </c>
    </row>
    <row r="65" spans="3:8" ht="15">
      <c r="C65" s="81"/>
      <c r="D65" s="110"/>
      <c r="E65" s="111"/>
      <c r="F65" s="82" t="s">
        <v>196</v>
      </c>
      <c r="G65" s="82"/>
      <c r="H65" s="112">
        <f>H47-H50</f>
        <v>-949.3549999999987</v>
      </c>
    </row>
    <row r="66" spans="3:8" ht="15.75">
      <c r="C66" s="113" t="s">
        <v>298</v>
      </c>
      <c r="D66" s="113"/>
      <c r="E66" s="113"/>
      <c r="F66" s="113"/>
      <c r="G66" s="114"/>
      <c r="H66" s="114"/>
    </row>
    <row r="67" spans="3:8" ht="15">
      <c r="C67" s="76"/>
      <c r="D67" s="62" t="s">
        <v>272</v>
      </c>
      <c r="E67" s="62"/>
      <c r="F67" s="62"/>
      <c r="G67" s="62" t="s">
        <v>84</v>
      </c>
      <c r="H67" s="62"/>
    </row>
    <row r="68" spans="3:8" ht="15">
      <c r="C68" s="76"/>
      <c r="D68" s="62"/>
      <c r="E68" s="62"/>
      <c r="F68" s="62"/>
      <c r="G68" s="62"/>
      <c r="H68" s="62"/>
    </row>
    <row r="69" spans="3:8" ht="15">
      <c r="C69" s="76" t="s">
        <v>273</v>
      </c>
      <c r="D69" s="62" t="s">
        <v>99</v>
      </c>
      <c r="E69" s="62"/>
      <c r="F69" s="62"/>
      <c r="G69" s="62" t="s">
        <v>84</v>
      </c>
      <c r="H69" s="67">
        <v>18311.06</v>
      </c>
    </row>
    <row r="70" spans="3:8" ht="15">
      <c r="C70" s="76"/>
      <c r="D70" s="62" t="s">
        <v>274</v>
      </c>
      <c r="E70" s="62"/>
      <c r="F70" s="62"/>
      <c r="G70" s="62" t="s">
        <v>84</v>
      </c>
      <c r="H70" s="67">
        <v>18060.14</v>
      </c>
    </row>
    <row r="71" spans="3:8" ht="15">
      <c r="C71" s="76"/>
      <c r="D71" s="62" t="s">
        <v>101</v>
      </c>
      <c r="E71" s="62"/>
      <c r="F71" s="62"/>
      <c r="G71" s="62" t="s">
        <v>84</v>
      </c>
      <c r="H71" s="62"/>
    </row>
    <row r="72" spans="3:8" ht="15">
      <c r="C72" s="76"/>
      <c r="D72" s="62"/>
      <c r="E72" s="62"/>
      <c r="F72" s="62"/>
      <c r="G72" s="62"/>
      <c r="H72" s="62"/>
    </row>
    <row r="73" spans="3:8" ht="15">
      <c r="C73" s="76"/>
      <c r="D73" s="62" t="s">
        <v>102</v>
      </c>
      <c r="E73" s="62"/>
      <c r="F73" s="62"/>
      <c r="G73" s="62" t="s">
        <v>84</v>
      </c>
      <c r="H73" s="62"/>
    </row>
    <row r="74" spans="3:8" ht="15">
      <c r="C74" s="94"/>
      <c r="D74" s="95" t="s">
        <v>275</v>
      </c>
      <c r="E74" s="95"/>
      <c r="F74" s="95"/>
      <c r="G74" s="95" t="s">
        <v>84</v>
      </c>
      <c r="H74" s="96">
        <f>H70+H48-H49</f>
        <v>17417.379999999997</v>
      </c>
    </row>
    <row r="75" spans="3:8" ht="15">
      <c r="C75" s="62"/>
      <c r="D75" s="62"/>
      <c r="E75" s="62"/>
      <c r="F75" s="62"/>
      <c r="G75" s="62"/>
      <c r="H75" s="62"/>
    </row>
    <row r="76" ht="15">
      <c r="E76" s="55" t="s">
        <v>104</v>
      </c>
    </row>
    <row r="77" ht="15.75" thickBot="1">
      <c r="E77" s="55" t="s">
        <v>105</v>
      </c>
    </row>
    <row r="78" spans="3:8" ht="15.75" thickBot="1">
      <c r="C78" s="99" t="s">
        <v>99</v>
      </c>
      <c r="D78" s="100"/>
      <c r="E78" s="100"/>
      <c r="F78" s="100" t="s">
        <v>292</v>
      </c>
      <c r="G78" s="100"/>
      <c r="H78" s="101" t="s">
        <v>293</v>
      </c>
    </row>
    <row r="79" spans="3:8" ht="15">
      <c r="C79" s="85" t="s">
        <v>193</v>
      </c>
      <c r="D79" s="85" t="s">
        <v>194</v>
      </c>
      <c r="E79" s="85" t="s">
        <v>195</v>
      </c>
      <c r="F79" s="85" t="s">
        <v>196</v>
      </c>
      <c r="G79" s="85"/>
      <c r="H79" s="85" t="s">
        <v>197</v>
      </c>
    </row>
    <row r="80" spans="3:8" ht="15" hidden="1">
      <c r="C80" s="85" t="s">
        <v>198</v>
      </c>
      <c r="D80" s="85"/>
      <c r="E80" s="85"/>
      <c r="F80" s="85">
        <v>472.56</v>
      </c>
      <c r="G80" s="85"/>
      <c r="H80" s="85">
        <v>827.49</v>
      </c>
    </row>
    <row r="81" spans="3:8" ht="15" hidden="1">
      <c r="C81" s="85" t="s">
        <v>213</v>
      </c>
      <c r="D81" s="85">
        <v>827.49</v>
      </c>
      <c r="E81" s="85">
        <v>1300.05</v>
      </c>
      <c r="F81" s="85">
        <v>679.84</v>
      </c>
      <c r="G81" s="85"/>
      <c r="H81" s="85">
        <v>1447.7</v>
      </c>
    </row>
    <row r="82" spans="3:8" ht="15" hidden="1">
      <c r="C82" s="85" t="s">
        <v>225</v>
      </c>
      <c r="D82" s="85">
        <v>1447.7</v>
      </c>
      <c r="E82" s="85">
        <v>1300.05</v>
      </c>
      <c r="F82" s="85">
        <v>933.03</v>
      </c>
      <c r="G82" s="85"/>
      <c r="H82" s="85">
        <v>1814.72</v>
      </c>
    </row>
    <row r="83" spans="3:8" ht="15" hidden="1">
      <c r="C83" s="85" t="s">
        <v>228</v>
      </c>
      <c r="D83" s="85">
        <v>1814.72</v>
      </c>
      <c r="E83" s="85">
        <v>1300.05</v>
      </c>
      <c r="F83" s="85">
        <v>1396.51</v>
      </c>
      <c r="G83" s="85"/>
      <c r="H83" s="85">
        <v>1718.26</v>
      </c>
    </row>
    <row r="84" spans="3:8" ht="15" hidden="1">
      <c r="C84" s="85" t="s">
        <v>229</v>
      </c>
      <c r="D84" s="85">
        <v>1718.26</v>
      </c>
      <c r="E84" s="85">
        <v>1300.05</v>
      </c>
      <c r="F84" s="85">
        <v>849.29</v>
      </c>
      <c r="G84" s="85"/>
      <c r="H84" s="85">
        <v>2169.03</v>
      </c>
    </row>
    <row r="85" spans="3:8" ht="15" hidden="1">
      <c r="C85" s="85" t="s">
        <v>242</v>
      </c>
      <c r="D85" s="85">
        <v>2169.03</v>
      </c>
      <c r="E85" s="85">
        <v>1300.05</v>
      </c>
      <c r="F85" s="85">
        <v>1499.5</v>
      </c>
      <c r="G85" s="85"/>
      <c r="H85" s="85">
        <v>1969.58</v>
      </c>
    </row>
    <row r="86" spans="3:8" ht="15" hidden="1">
      <c r="C86" s="85" t="s">
        <v>243</v>
      </c>
      <c r="D86" s="85">
        <v>1969.58</v>
      </c>
      <c r="E86" s="85">
        <v>1300.05</v>
      </c>
      <c r="F86" s="85">
        <v>873.96</v>
      </c>
      <c r="G86" s="85"/>
      <c r="H86" s="85">
        <v>2395.67</v>
      </c>
    </row>
    <row r="87" spans="3:8" ht="15" hidden="1">
      <c r="C87" s="85" t="s">
        <v>245</v>
      </c>
      <c r="D87" s="85">
        <v>23965.67</v>
      </c>
      <c r="E87" s="85">
        <v>1300.05</v>
      </c>
      <c r="F87" s="85">
        <v>1051.17</v>
      </c>
      <c r="G87" s="85"/>
      <c r="H87" s="85">
        <v>2644.55</v>
      </c>
    </row>
    <row r="88" spans="3:8" ht="15" hidden="1">
      <c r="C88" s="85" t="s">
        <v>248</v>
      </c>
      <c r="D88" s="85">
        <v>2644.56</v>
      </c>
      <c r="E88" s="85">
        <v>1303.95</v>
      </c>
      <c r="F88" s="85">
        <v>1166.63</v>
      </c>
      <c r="G88" s="85"/>
      <c r="H88" s="85">
        <v>2785.77</v>
      </c>
    </row>
    <row r="89" spans="3:8" ht="15" hidden="1">
      <c r="C89" s="85" t="s">
        <v>251</v>
      </c>
      <c r="D89" s="85">
        <v>2785.77</v>
      </c>
      <c r="E89" s="85">
        <v>1303.95</v>
      </c>
      <c r="F89" s="85">
        <v>929.02</v>
      </c>
      <c r="G89" s="85"/>
      <c r="H89" s="85">
        <v>3160.7</v>
      </c>
    </row>
    <row r="90" spans="3:8" ht="15" hidden="1">
      <c r="C90" s="85" t="s">
        <v>254</v>
      </c>
      <c r="D90" s="85">
        <v>3160.7</v>
      </c>
      <c r="E90" s="85">
        <v>1303.95</v>
      </c>
      <c r="F90" s="85">
        <v>974.66</v>
      </c>
      <c r="G90" s="85"/>
      <c r="H90" s="85">
        <v>3489.99</v>
      </c>
    </row>
    <row r="91" spans="3:8" ht="15" hidden="1">
      <c r="C91" s="85" t="s">
        <v>255</v>
      </c>
      <c r="D91" s="85">
        <v>3489.99</v>
      </c>
      <c r="E91" s="85">
        <v>1303.95</v>
      </c>
      <c r="F91" s="85">
        <v>1417.71</v>
      </c>
      <c r="G91" s="85"/>
      <c r="H91" s="85">
        <v>3376.23</v>
      </c>
    </row>
    <row r="92" spans="3:8" ht="15" hidden="1">
      <c r="C92" s="85" t="s">
        <v>257</v>
      </c>
      <c r="D92" s="85">
        <v>3376.23</v>
      </c>
      <c r="E92" s="85">
        <v>1303.95</v>
      </c>
      <c r="F92" s="85">
        <v>1950.38</v>
      </c>
      <c r="G92" s="85"/>
      <c r="H92" s="85">
        <v>2729.8</v>
      </c>
    </row>
    <row r="93" spans="3:8" ht="15">
      <c r="C93" s="85" t="s">
        <v>260</v>
      </c>
      <c r="D93" s="67">
        <f>H92</f>
        <v>2729.8</v>
      </c>
      <c r="E93" s="67">
        <v>1303.95</v>
      </c>
      <c r="F93" s="67">
        <v>837.37</v>
      </c>
      <c r="G93" s="85"/>
      <c r="H93" s="67">
        <f>D93+E93-F93</f>
        <v>3196.38</v>
      </c>
    </row>
    <row r="94" spans="3:8" ht="15">
      <c r="C94" s="85" t="s">
        <v>269</v>
      </c>
      <c r="D94" s="85">
        <v>3196.38</v>
      </c>
      <c r="E94" s="85">
        <v>1303.95</v>
      </c>
      <c r="F94" s="85">
        <v>993.83</v>
      </c>
      <c r="G94" s="85"/>
      <c r="H94" s="85">
        <v>3506.5</v>
      </c>
    </row>
    <row r="95" spans="3:8" ht="15">
      <c r="C95" s="85" t="s">
        <v>279</v>
      </c>
      <c r="D95" s="85">
        <v>3506.5</v>
      </c>
      <c r="E95" s="85">
        <v>1303.95</v>
      </c>
      <c r="F95" s="85">
        <v>1221.19</v>
      </c>
      <c r="G95" s="85"/>
      <c r="H95" s="85">
        <v>3589.26</v>
      </c>
    </row>
    <row r="96" spans="3:8" ht="15">
      <c r="C96" s="85" t="s">
        <v>280</v>
      </c>
      <c r="D96" s="85">
        <v>3589.26</v>
      </c>
      <c r="E96" s="85">
        <v>1303.95</v>
      </c>
      <c r="F96" s="85">
        <v>743.81</v>
      </c>
      <c r="G96" s="85"/>
      <c r="H96" s="85">
        <v>4149.4</v>
      </c>
    </row>
    <row r="97" spans="3:8" ht="15">
      <c r="C97" s="85" t="s">
        <v>281</v>
      </c>
      <c r="D97" s="85">
        <v>4149.4</v>
      </c>
      <c r="E97" s="85">
        <v>1303.95</v>
      </c>
      <c r="F97" s="85">
        <v>1252.46</v>
      </c>
      <c r="G97" s="85"/>
      <c r="H97" s="85">
        <v>4200.89</v>
      </c>
    </row>
    <row r="98" spans="3:8" ht="15">
      <c r="C98" s="85" t="s">
        <v>285</v>
      </c>
      <c r="D98" s="85">
        <v>4200.89</v>
      </c>
      <c r="E98" s="85">
        <v>1303.95</v>
      </c>
      <c r="F98" s="85">
        <v>919.99</v>
      </c>
      <c r="G98" s="85"/>
      <c r="H98" s="85">
        <v>4584.85</v>
      </c>
    </row>
    <row r="99" spans="3:8" ht="15">
      <c r="C99" s="85" t="s">
        <v>295</v>
      </c>
      <c r="D99" s="85">
        <v>4584.85</v>
      </c>
      <c r="E99" s="85">
        <v>1303.95</v>
      </c>
      <c r="F99" s="85">
        <v>1274.64</v>
      </c>
      <c r="G99" s="85"/>
      <c r="H99" s="85">
        <v>4614.16</v>
      </c>
    </row>
    <row r="100" spans="3:8" ht="15">
      <c r="C100" s="85" t="s">
        <v>300</v>
      </c>
      <c r="D100" s="85">
        <v>4614.16</v>
      </c>
      <c r="E100" s="85">
        <v>1303.95</v>
      </c>
      <c r="F100" s="85">
        <v>970.49</v>
      </c>
      <c r="G100" s="85"/>
      <c r="H100" s="85">
        <v>4947.62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B2:N101"/>
  <sheetViews>
    <sheetView zoomScalePageLayoutView="0" workbookViewId="0" topLeftCell="A46">
      <selection activeCell="A46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304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26537.07</v>
      </c>
      <c r="D8" s="57">
        <v>0</v>
      </c>
      <c r="E8" s="57">
        <v>2229.74</v>
      </c>
      <c r="F8" s="56"/>
      <c r="G8" s="57">
        <f>E8</f>
        <v>2229.74</v>
      </c>
      <c r="H8" s="57">
        <f>C8+D8-G8</f>
        <v>24307.33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58938.29</v>
      </c>
      <c r="D9" s="58">
        <v>11901.91</v>
      </c>
      <c r="E9" s="57">
        <v>14417.76</v>
      </c>
      <c r="F9" s="56"/>
      <c r="G9" s="57">
        <f>E9</f>
        <v>14417.76</v>
      </c>
      <c r="H9" s="57">
        <f>C9+D9-G9</f>
        <v>56422.439999999995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16647.5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56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.5" customHeight="1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6.5" customHeight="1">
      <c r="B25" s="54"/>
      <c r="C25" s="59"/>
      <c r="D25" s="56"/>
      <c r="E25" s="56"/>
      <c r="F25" s="56"/>
      <c r="G25" s="89" t="s">
        <v>26</v>
      </c>
      <c r="H25" s="89"/>
      <c r="I25" s="86">
        <f>SUM(I19:I24)</f>
        <v>8429.574999999999</v>
      </c>
      <c r="J25" s="59"/>
      <c r="K25" s="59"/>
      <c r="L25" s="59"/>
      <c r="M25" s="59"/>
      <c r="N25" s="59"/>
    </row>
    <row r="26" spans="2:14" ht="15"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0.75" customHeight="1" hidden="1">
      <c r="B27" s="54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</row>
    <row r="28" spans="2:14" ht="15" hidden="1">
      <c r="B28" s="54"/>
      <c r="C28" s="54"/>
      <c r="D28" s="54"/>
      <c r="E28" s="54"/>
      <c r="F28" s="54"/>
      <c r="G28" s="54"/>
      <c r="H28" s="54"/>
      <c r="I28" s="59"/>
      <c r="J28" s="59"/>
      <c r="K28" s="59"/>
      <c r="L28" s="59"/>
      <c r="M28" s="59"/>
      <c r="N28" s="59"/>
    </row>
    <row r="29" spans="2:14" ht="15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54"/>
      <c r="C30" s="54"/>
      <c r="D30" s="54"/>
      <c r="E30" s="54" t="s">
        <v>76</v>
      </c>
      <c r="F30" s="54"/>
      <c r="G30" s="54"/>
      <c r="H30" s="54"/>
      <c r="I30" s="54"/>
      <c r="J30" s="54"/>
      <c r="K30" s="54"/>
      <c r="L30" s="54"/>
      <c r="M30" s="54"/>
      <c r="N30" s="54"/>
    </row>
    <row r="31" spans="2:14" ht="15">
      <c r="B31" s="54"/>
      <c r="D31" s="54"/>
      <c r="E31" s="54" t="s">
        <v>37</v>
      </c>
      <c r="F31" s="54"/>
      <c r="G31" s="59"/>
      <c r="H31" s="54"/>
      <c r="I31" s="90">
        <v>13.5</v>
      </c>
      <c r="J31" s="90" t="s">
        <v>263</v>
      </c>
      <c r="K31" s="90"/>
      <c r="L31" s="91">
        <f>129.6*5.11</f>
        <v>662.256</v>
      </c>
      <c r="M31" s="54"/>
      <c r="N31" s="54"/>
    </row>
    <row r="32" spans="2:14" ht="15" hidden="1">
      <c r="B32" s="54"/>
      <c r="D32" s="54"/>
      <c r="E32" s="54"/>
      <c r="F32" s="54"/>
      <c r="G32" s="59"/>
      <c r="H32" s="54"/>
      <c r="I32" s="54"/>
      <c r="J32" s="54" t="s">
        <v>130</v>
      </c>
      <c r="K32" s="54"/>
      <c r="L32" s="54"/>
      <c r="M32" s="54"/>
      <c r="N32" s="54"/>
    </row>
    <row r="33" spans="9:14" ht="15">
      <c r="I33" s="90">
        <v>13.5</v>
      </c>
      <c r="J33" s="54" t="s">
        <v>262</v>
      </c>
      <c r="K33" s="54"/>
      <c r="L33" s="69">
        <f>60*5.11</f>
        <v>306.6</v>
      </c>
      <c r="M33" s="54"/>
      <c r="N33" s="54"/>
    </row>
    <row r="34" spans="9:14" ht="12" customHeight="1">
      <c r="I34" s="54"/>
      <c r="J34" s="54"/>
      <c r="K34" s="54"/>
      <c r="L34" s="54"/>
      <c r="M34" s="54"/>
      <c r="N34" s="54"/>
    </row>
    <row r="35" ht="15" hidden="1"/>
    <row r="36" ht="15" hidden="1"/>
    <row r="37" ht="15" hidden="1"/>
    <row r="38" ht="15" hidden="1"/>
    <row r="39" ht="15" hidden="1"/>
    <row r="40" spans="3:7" ht="18.75">
      <c r="C40" s="55" t="s">
        <v>249</v>
      </c>
      <c r="D40" s="108" t="s">
        <v>77</v>
      </c>
      <c r="E40" s="108"/>
      <c r="F40" s="108" t="s">
        <v>296</v>
      </c>
      <c r="G40" s="108"/>
    </row>
    <row r="41" spans="3:7" ht="18.75">
      <c r="C41" s="109"/>
      <c r="D41" s="108"/>
      <c r="E41" s="108" t="s">
        <v>221</v>
      </c>
      <c r="F41" s="108" t="s">
        <v>108</v>
      </c>
      <c r="G41" s="108"/>
    </row>
    <row r="42" spans="3:7" ht="18.75">
      <c r="C42" s="70">
        <v>1116.5</v>
      </c>
      <c r="D42" s="108"/>
      <c r="E42" s="108"/>
      <c r="F42" s="108" t="str">
        <f>D2</f>
        <v>сентябрь 2012г</v>
      </c>
      <c r="G42" s="108"/>
    </row>
    <row r="43" spans="3:8" ht="15">
      <c r="C43" s="71" t="s">
        <v>79</v>
      </c>
      <c r="D43" s="71" t="s">
        <v>80</v>
      </c>
      <c r="E43" s="71"/>
      <c r="F43" s="71"/>
      <c r="G43" s="71" t="s">
        <v>81</v>
      </c>
      <c r="H43" s="71" t="s">
        <v>82</v>
      </c>
    </row>
    <row r="44" spans="3:8" ht="20.25" customHeight="1">
      <c r="C44" s="115">
        <v>1</v>
      </c>
      <c r="D44" s="116" t="s">
        <v>265</v>
      </c>
      <c r="E44" s="117"/>
      <c r="F44" s="117"/>
      <c r="G44" s="117"/>
      <c r="H44" s="102">
        <v>11901.91</v>
      </c>
    </row>
    <row r="45" spans="3:8" ht="15">
      <c r="C45" s="76" t="s">
        <v>196</v>
      </c>
      <c r="D45" s="62" t="s">
        <v>125</v>
      </c>
      <c r="E45" s="62"/>
      <c r="F45" s="62"/>
      <c r="G45" s="62"/>
      <c r="H45" s="103"/>
    </row>
    <row r="46" spans="3:8" ht="15">
      <c r="C46" s="76" t="s">
        <v>276</v>
      </c>
      <c r="D46" s="62" t="s">
        <v>266</v>
      </c>
      <c r="E46" s="62"/>
      <c r="F46" s="62"/>
      <c r="G46" s="62"/>
      <c r="H46" s="103"/>
    </row>
    <row r="47" spans="3:8" ht="18.75">
      <c r="C47" s="115">
        <v>2</v>
      </c>
      <c r="D47" s="116" t="s">
        <v>2</v>
      </c>
      <c r="E47" s="117"/>
      <c r="F47" s="117"/>
      <c r="G47" s="117"/>
      <c r="H47" s="102">
        <v>16647.5</v>
      </c>
    </row>
    <row r="48" spans="3:8" ht="15">
      <c r="C48" s="76"/>
      <c r="D48" s="62"/>
      <c r="E48" s="62"/>
      <c r="F48" s="62"/>
      <c r="G48" s="62"/>
      <c r="H48" s="104">
        <f>SUM(H45:H47)</f>
        <v>16647.5</v>
      </c>
    </row>
    <row r="49" spans="3:11" ht="18.75">
      <c r="C49" s="115">
        <v>4</v>
      </c>
      <c r="D49" s="116" t="s">
        <v>87</v>
      </c>
      <c r="E49" s="117"/>
      <c r="F49" s="117"/>
      <c r="G49" s="116"/>
      <c r="H49" s="105">
        <v>8429.58</v>
      </c>
      <c r="I49" s="92">
        <f>H49-I25</f>
        <v>0.005000000001018634</v>
      </c>
      <c r="K49" s="97"/>
    </row>
    <row r="50" spans="3:8" ht="15.75">
      <c r="C50" s="76"/>
      <c r="D50" s="120" t="s">
        <v>287</v>
      </c>
      <c r="E50" s="120"/>
      <c r="F50" s="120"/>
      <c r="G50" s="121">
        <v>7.55</v>
      </c>
      <c r="H50" s="68">
        <f>I19</f>
        <v>8429.574999999999</v>
      </c>
    </row>
    <row r="51" spans="3:8" ht="15">
      <c r="C51" s="76"/>
      <c r="D51" s="120" t="s">
        <v>288</v>
      </c>
      <c r="E51" s="120"/>
      <c r="F51" s="120"/>
      <c r="G51" s="122" t="s">
        <v>302</v>
      </c>
      <c r="H51" s="106"/>
    </row>
    <row r="52" spans="3:8" ht="15">
      <c r="C52" s="76"/>
      <c r="D52" s="120" t="s">
        <v>289</v>
      </c>
      <c r="E52" s="120" t="s">
        <v>290</v>
      </c>
      <c r="F52" s="120"/>
      <c r="G52" s="122" t="s">
        <v>303</v>
      </c>
      <c r="H52" s="106"/>
    </row>
    <row r="53" spans="3:8" ht="15">
      <c r="C53" s="76"/>
      <c r="D53" s="120" t="s">
        <v>291</v>
      </c>
      <c r="E53" s="120"/>
      <c r="F53" s="120"/>
      <c r="G53" s="122"/>
      <c r="H53" s="107"/>
    </row>
    <row r="54" spans="3:8" ht="15">
      <c r="C54" s="76"/>
      <c r="D54" s="37" t="s">
        <v>201</v>
      </c>
      <c r="E54" s="37" t="s">
        <v>202</v>
      </c>
      <c r="F54" s="37"/>
      <c r="G54" s="123">
        <v>1.68</v>
      </c>
      <c r="H54" s="107">
        <f>C42*G54</f>
        <v>1875.72</v>
      </c>
    </row>
    <row r="55" spans="3:8" ht="15">
      <c r="C55" s="76"/>
      <c r="D55" s="37" t="s">
        <v>203</v>
      </c>
      <c r="E55" s="37"/>
      <c r="F55" s="37"/>
      <c r="G55" s="123">
        <v>2.22</v>
      </c>
      <c r="H55" s="107">
        <f>C42*G55</f>
        <v>2478.63</v>
      </c>
    </row>
    <row r="56" spans="3:8" ht="15">
      <c r="C56" s="76"/>
      <c r="D56" s="37" t="s">
        <v>204</v>
      </c>
      <c r="E56" s="37"/>
      <c r="F56" s="37"/>
      <c r="G56" s="123"/>
      <c r="H56" s="107"/>
    </row>
    <row r="57" spans="3:8" ht="15">
      <c r="C57" s="76"/>
      <c r="D57" s="37" t="s">
        <v>205</v>
      </c>
      <c r="E57" s="37"/>
      <c r="F57" s="37"/>
      <c r="G57" s="123">
        <v>0.69</v>
      </c>
      <c r="H57" s="107">
        <f>C42*G57</f>
        <v>770.385</v>
      </c>
    </row>
    <row r="58" spans="3:8" ht="15">
      <c r="C58" s="76"/>
      <c r="D58" s="37" t="s">
        <v>206</v>
      </c>
      <c r="E58" s="37"/>
      <c r="F58" s="37"/>
      <c r="G58" s="123"/>
      <c r="H58" s="107"/>
    </row>
    <row r="59" spans="3:8" ht="15">
      <c r="C59" s="76"/>
      <c r="D59" s="37" t="s">
        <v>207</v>
      </c>
      <c r="E59" s="37"/>
      <c r="F59" s="37"/>
      <c r="G59" s="123">
        <v>2</v>
      </c>
      <c r="H59" s="107">
        <f>C42*G59</f>
        <v>2233</v>
      </c>
    </row>
    <row r="60" spans="3:8" ht="15">
      <c r="C60" s="76"/>
      <c r="D60" s="37" t="s">
        <v>208</v>
      </c>
      <c r="E60" s="37"/>
      <c r="F60" s="37" t="s">
        <v>209</v>
      </c>
      <c r="G60" s="123"/>
      <c r="H60" s="107"/>
    </row>
    <row r="61" spans="3:8" ht="15">
      <c r="C61" s="76"/>
      <c r="D61" s="37" t="s">
        <v>205</v>
      </c>
      <c r="E61" s="37"/>
      <c r="F61" s="37"/>
      <c r="G61" s="123">
        <v>0.57</v>
      </c>
      <c r="H61" s="107">
        <f>C42*G61</f>
        <v>636.405</v>
      </c>
    </row>
    <row r="62" spans="3:8" ht="15">
      <c r="C62" s="76"/>
      <c r="D62" s="37" t="s">
        <v>210</v>
      </c>
      <c r="E62" s="37"/>
      <c r="F62" s="37"/>
      <c r="G62" s="123"/>
      <c r="H62" s="107"/>
    </row>
    <row r="63" spans="3:8" ht="14.25" customHeight="1">
      <c r="C63" s="76"/>
      <c r="D63" s="37" t="s">
        <v>211</v>
      </c>
      <c r="E63" s="37"/>
      <c r="F63" s="37"/>
      <c r="G63" s="123">
        <v>0.39</v>
      </c>
      <c r="H63" s="107">
        <f>C42*G63</f>
        <v>435.435</v>
      </c>
    </row>
    <row r="64" spans="3:8" ht="18.75">
      <c r="C64" s="115"/>
      <c r="D64" s="116" t="s">
        <v>95</v>
      </c>
      <c r="E64" s="117"/>
      <c r="F64" s="82" t="s">
        <v>297</v>
      </c>
      <c r="G64" s="119">
        <v>3.11</v>
      </c>
      <c r="H64" s="86">
        <f>C42*G64</f>
        <v>3472.315</v>
      </c>
    </row>
    <row r="65" spans="3:8" ht="15">
      <c r="C65" s="81"/>
      <c r="D65" s="110"/>
      <c r="E65" s="111"/>
      <c r="F65" s="82" t="s">
        <v>196</v>
      </c>
      <c r="G65" s="82"/>
      <c r="H65" s="112">
        <f>H47-H50</f>
        <v>8217.925000000001</v>
      </c>
    </row>
    <row r="66" spans="3:8" ht="15.75">
      <c r="C66" s="113" t="s">
        <v>298</v>
      </c>
      <c r="D66" s="113"/>
      <c r="E66" s="113"/>
      <c r="F66" s="113"/>
      <c r="G66" s="114"/>
      <c r="H66" s="114"/>
    </row>
    <row r="67" spans="3:8" ht="15">
      <c r="C67" s="76"/>
      <c r="D67" s="62" t="s">
        <v>272</v>
      </c>
      <c r="E67" s="62"/>
      <c r="F67" s="62"/>
      <c r="G67" s="62" t="s">
        <v>84</v>
      </c>
      <c r="H67" s="62"/>
    </row>
    <row r="68" spans="3:8" ht="15">
      <c r="C68" s="76"/>
      <c r="D68" s="62"/>
      <c r="E68" s="62"/>
      <c r="F68" s="62"/>
      <c r="G68" s="62"/>
      <c r="H68" s="62"/>
    </row>
    <row r="69" spans="3:8" ht="15">
      <c r="C69" s="76" t="s">
        <v>273</v>
      </c>
      <c r="D69" s="62" t="s">
        <v>99</v>
      </c>
      <c r="E69" s="62"/>
      <c r="F69" s="62"/>
      <c r="G69" s="62" t="s">
        <v>84</v>
      </c>
      <c r="H69" s="67">
        <v>21729.58</v>
      </c>
    </row>
    <row r="70" spans="3:8" ht="15">
      <c r="C70" s="76"/>
      <c r="D70" s="62" t="s">
        <v>274</v>
      </c>
      <c r="E70" s="62"/>
      <c r="F70" s="62"/>
      <c r="G70" s="62" t="s">
        <v>84</v>
      </c>
      <c r="H70" s="67">
        <v>17417.38</v>
      </c>
    </row>
    <row r="71" spans="3:8" ht="15">
      <c r="C71" s="76"/>
      <c r="D71" s="62" t="s">
        <v>101</v>
      </c>
      <c r="E71" s="62"/>
      <c r="F71" s="62"/>
      <c r="G71" s="62" t="s">
        <v>84</v>
      </c>
      <c r="H71" s="62"/>
    </row>
    <row r="72" spans="3:8" ht="15">
      <c r="C72" s="76"/>
      <c r="D72" s="62"/>
      <c r="E72" s="62"/>
      <c r="F72" s="62"/>
      <c r="G72" s="62"/>
      <c r="H72" s="62"/>
    </row>
    <row r="73" spans="3:8" ht="15">
      <c r="C73" s="76"/>
      <c r="D73" s="62" t="s">
        <v>102</v>
      </c>
      <c r="E73" s="62"/>
      <c r="F73" s="62"/>
      <c r="G73" s="62" t="s">
        <v>84</v>
      </c>
      <c r="H73" s="62"/>
    </row>
    <row r="74" spans="3:8" ht="15">
      <c r="C74" s="94"/>
      <c r="D74" s="95" t="s">
        <v>275</v>
      </c>
      <c r="E74" s="95"/>
      <c r="F74" s="95"/>
      <c r="G74" s="95" t="s">
        <v>84</v>
      </c>
      <c r="H74" s="96">
        <f>H70+H48-H49</f>
        <v>25635.300000000003</v>
      </c>
    </row>
    <row r="75" spans="3:8" ht="15">
      <c r="C75" s="62"/>
      <c r="D75" s="62"/>
      <c r="E75" s="62"/>
      <c r="F75" s="62"/>
      <c r="G75" s="62"/>
      <c r="H75" s="62"/>
    </row>
    <row r="76" ht="15">
      <c r="E76" s="55" t="s">
        <v>104</v>
      </c>
    </row>
    <row r="77" ht="15.75" thickBot="1">
      <c r="E77" s="55" t="s">
        <v>105</v>
      </c>
    </row>
    <row r="78" spans="3:8" ht="15.75" thickBot="1">
      <c r="C78" s="99" t="s">
        <v>99</v>
      </c>
      <c r="D78" s="100"/>
      <c r="E78" s="100"/>
      <c r="F78" s="100" t="s">
        <v>292</v>
      </c>
      <c r="G78" s="100"/>
      <c r="H78" s="101" t="s">
        <v>293</v>
      </c>
    </row>
    <row r="79" spans="3:8" ht="15">
      <c r="C79" s="85" t="s">
        <v>193</v>
      </c>
      <c r="D79" s="85" t="s">
        <v>194</v>
      </c>
      <c r="E79" s="85" t="s">
        <v>195</v>
      </c>
      <c r="F79" s="85" t="s">
        <v>196</v>
      </c>
      <c r="G79" s="85"/>
      <c r="H79" s="85" t="s">
        <v>197</v>
      </c>
    </row>
    <row r="80" spans="3:8" ht="15" hidden="1">
      <c r="C80" s="85" t="s">
        <v>198</v>
      </c>
      <c r="D80" s="85"/>
      <c r="E80" s="85"/>
      <c r="F80" s="85">
        <v>472.56</v>
      </c>
      <c r="G80" s="85"/>
      <c r="H80" s="85">
        <v>827.49</v>
      </c>
    </row>
    <row r="81" spans="3:8" ht="15" hidden="1">
      <c r="C81" s="85" t="s">
        <v>213</v>
      </c>
      <c r="D81" s="85">
        <v>827.49</v>
      </c>
      <c r="E81" s="85">
        <v>1300.05</v>
      </c>
      <c r="F81" s="85">
        <v>679.84</v>
      </c>
      <c r="G81" s="85"/>
      <c r="H81" s="85">
        <v>1447.7</v>
      </c>
    </row>
    <row r="82" spans="3:8" ht="15" hidden="1">
      <c r="C82" s="85" t="s">
        <v>225</v>
      </c>
      <c r="D82" s="85">
        <v>1447.7</v>
      </c>
      <c r="E82" s="85">
        <v>1300.05</v>
      </c>
      <c r="F82" s="85">
        <v>933.03</v>
      </c>
      <c r="G82" s="85"/>
      <c r="H82" s="85">
        <v>1814.72</v>
      </c>
    </row>
    <row r="83" spans="3:8" ht="15" hidden="1">
      <c r="C83" s="85" t="s">
        <v>228</v>
      </c>
      <c r="D83" s="85">
        <v>1814.72</v>
      </c>
      <c r="E83" s="85">
        <v>1300.05</v>
      </c>
      <c r="F83" s="85">
        <v>1396.51</v>
      </c>
      <c r="G83" s="85"/>
      <c r="H83" s="85">
        <v>1718.26</v>
      </c>
    </row>
    <row r="84" spans="3:8" ht="15" hidden="1">
      <c r="C84" s="85" t="s">
        <v>229</v>
      </c>
      <c r="D84" s="85">
        <v>1718.26</v>
      </c>
      <c r="E84" s="85">
        <v>1300.05</v>
      </c>
      <c r="F84" s="85">
        <v>849.29</v>
      </c>
      <c r="G84" s="85"/>
      <c r="H84" s="85">
        <v>2169.03</v>
      </c>
    </row>
    <row r="85" spans="3:8" ht="15" hidden="1">
      <c r="C85" s="85" t="s">
        <v>242</v>
      </c>
      <c r="D85" s="85">
        <v>2169.03</v>
      </c>
      <c r="E85" s="85">
        <v>1300.05</v>
      </c>
      <c r="F85" s="85">
        <v>1499.5</v>
      </c>
      <c r="G85" s="85"/>
      <c r="H85" s="85">
        <v>1969.58</v>
      </c>
    </row>
    <row r="86" spans="3:8" ht="15" hidden="1">
      <c r="C86" s="85" t="s">
        <v>243</v>
      </c>
      <c r="D86" s="85">
        <v>1969.58</v>
      </c>
      <c r="E86" s="85">
        <v>1300.05</v>
      </c>
      <c r="F86" s="85">
        <v>873.96</v>
      </c>
      <c r="G86" s="85"/>
      <c r="H86" s="85">
        <v>2395.67</v>
      </c>
    </row>
    <row r="87" spans="3:8" ht="15" hidden="1">
      <c r="C87" s="85" t="s">
        <v>245</v>
      </c>
      <c r="D87" s="85">
        <v>23965.67</v>
      </c>
      <c r="E87" s="85">
        <v>1300.05</v>
      </c>
      <c r="F87" s="85">
        <v>1051.17</v>
      </c>
      <c r="G87" s="85"/>
      <c r="H87" s="85">
        <v>2644.55</v>
      </c>
    </row>
    <row r="88" spans="3:8" ht="15" hidden="1">
      <c r="C88" s="85" t="s">
        <v>248</v>
      </c>
      <c r="D88" s="85">
        <v>2644.56</v>
      </c>
      <c r="E88" s="85">
        <v>1303.95</v>
      </c>
      <c r="F88" s="85">
        <v>1166.63</v>
      </c>
      <c r="G88" s="85"/>
      <c r="H88" s="85">
        <v>2785.77</v>
      </c>
    </row>
    <row r="89" spans="3:8" ht="15" hidden="1">
      <c r="C89" s="85" t="s">
        <v>251</v>
      </c>
      <c r="D89" s="85">
        <v>2785.77</v>
      </c>
      <c r="E89" s="85">
        <v>1303.95</v>
      </c>
      <c r="F89" s="85">
        <v>929.02</v>
      </c>
      <c r="G89" s="85"/>
      <c r="H89" s="85">
        <v>3160.7</v>
      </c>
    </row>
    <row r="90" spans="3:8" ht="15" hidden="1">
      <c r="C90" s="85" t="s">
        <v>254</v>
      </c>
      <c r="D90" s="85">
        <v>3160.7</v>
      </c>
      <c r="E90" s="85">
        <v>1303.95</v>
      </c>
      <c r="F90" s="85">
        <v>974.66</v>
      </c>
      <c r="G90" s="85"/>
      <c r="H90" s="85">
        <v>3489.99</v>
      </c>
    </row>
    <row r="91" spans="3:8" ht="15" hidden="1">
      <c r="C91" s="85" t="s">
        <v>255</v>
      </c>
      <c r="D91" s="85">
        <v>3489.99</v>
      </c>
      <c r="E91" s="85">
        <v>1303.95</v>
      </c>
      <c r="F91" s="85">
        <v>1417.71</v>
      </c>
      <c r="G91" s="85"/>
      <c r="H91" s="85">
        <v>3376.23</v>
      </c>
    </row>
    <row r="92" spans="3:8" ht="15" hidden="1">
      <c r="C92" s="85" t="s">
        <v>257</v>
      </c>
      <c r="D92" s="85">
        <v>3376.23</v>
      </c>
      <c r="E92" s="85">
        <v>1303.95</v>
      </c>
      <c r="F92" s="85">
        <v>1950.38</v>
      </c>
      <c r="G92" s="85"/>
      <c r="H92" s="85">
        <v>2729.8</v>
      </c>
    </row>
    <row r="93" spans="3:8" ht="15">
      <c r="C93" s="85" t="s">
        <v>260</v>
      </c>
      <c r="D93" s="67">
        <f>H92</f>
        <v>2729.8</v>
      </c>
      <c r="E93" s="67">
        <v>1303.95</v>
      </c>
      <c r="F93" s="67">
        <v>837.37</v>
      </c>
      <c r="G93" s="85"/>
      <c r="H93" s="67">
        <f>D93+E93-F93</f>
        <v>3196.38</v>
      </c>
    </row>
    <row r="94" spans="3:8" ht="15">
      <c r="C94" s="85" t="s">
        <v>269</v>
      </c>
      <c r="D94" s="85">
        <v>3196.38</v>
      </c>
      <c r="E94" s="85">
        <v>1303.95</v>
      </c>
      <c r="F94" s="85">
        <v>993.83</v>
      </c>
      <c r="G94" s="85"/>
      <c r="H94" s="85">
        <v>3506.5</v>
      </c>
    </row>
    <row r="95" spans="3:8" ht="15">
      <c r="C95" s="85" t="s">
        <v>279</v>
      </c>
      <c r="D95" s="85">
        <v>3506.5</v>
      </c>
      <c r="E95" s="85">
        <v>1303.95</v>
      </c>
      <c r="F95" s="85">
        <v>1221.19</v>
      </c>
      <c r="G95" s="85"/>
      <c r="H95" s="85">
        <v>3589.26</v>
      </c>
    </row>
    <row r="96" spans="3:8" ht="15">
      <c r="C96" s="85" t="s">
        <v>280</v>
      </c>
      <c r="D96" s="85">
        <v>3589.26</v>
      </c>
      <c r="E96" s="85">
        <v>1303.95</v>
      </c>
      <c r="F96" s="85">
        <v>743.81</v>
      </c>
      <c r="G96" s="85"/>
      <c r="H96" s="85">
        <v>4149.4</v>
      </c>
    </row>
    <row r="97" spans="3:8" ht="15">
      <c r="C97" s="85" t="s">
        <v>281</v>
      </c>
      <c r="D97" s="85">
        <v>4149.4</v>
      </c>
      <c r="E97" s="85">
        <v>1303.95</v>
      </c>
      <c r="F97" s="85">
        <v>1252.46</v>
      </c>
      <c r="G97" s="85"/>
      <c r="H97" s="85">
        <v>4200.89</v>
      </c>
    </row>
    <row r="98" spans="3:8" ht="15">
      <c r="C98" s="85" t="s">
        <v>285</v>
      </c>
      <c r="D98" s="85">
        <v>4200.89</v>
      </c>
      <c r="E98" s="85">
        <v>1303.95</v>
      </c>
      <c r="F98" s="85">
        <v>919.99</v>
      </c>
      <c r="G98" s="85"/>
      <c r="H98" s="85">
        <v>4584.85</v>
      </c>
    </row>
    <row r="99" spans="3:8" ht="15">
      <c r="C99" s="85" t="s">
        <v>295</v>
      </c>
      <c r="D99" s="85">
        <v>4584.85</v>
      </c>
      <c r="E99" s="85">
        <v>1303.95</v>
      </c>
      <c r="F99" s="85">
        <v>1274.64</v>
      </c>
      <c r="G99" s="85"/>
      <c r="H99" s="85">
        <v>4614.16</v>
      </c>
    </row>
    <row r="100" spans="3:8" ht="15">
      <c r="C100" s="85" t="s">
        <v>300</v>
      </c>
      <c r="D100" s="85">
        <v>4614.16</v>
      </c>
      <c r="E100" s="85">
        <v>1303.95</v>
      </c>
      <c r="F100" s="85">
        <v>970.49</v>
      </c>
      <c r="G100" s="85"/>
      <c r="H100" s="85">
        <v>4947.62</v>
      </c>
    </row>
    <row r="101" spans="3:8" ht="15">
      <c r="C101" s="85" t="s">
        <v>305</v>
      </c>
      <c r="D101" s="85">
        <v>4947.62</v>
      </c>
      <c r="E101" s="85">
        <v>1303.95</v>
      </c>
      <c r="F101" s="85">
        <v>3418.52</v>
      </c>
      <c r="G101" s="85"/>
      <c r="H101" s="85">
        <v>2833.05</v>
      </c>
    </row>
  </sheetData>
  <sheetProtection/>
  <mergeCells count="2">
    <mergeCell ref="D14:E14"/>
    <mergeCell ref="J14:N14"/>
  </mergeCells>
  <printOptions/>
  <pageMargins left="0.7" right="0.7" top="0.23" bottom="0.75" header="0.3" footer="0.3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N102"/>
  <sheetViews>
    <sheetView zoomScalePageLayoutView="0" workbookViewId="0" topLeftCell="A49">
      <selection activeCell="A34" sqref="A1:IV16384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306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24307.33</v>
      </c>
      <c r="D8" s="57">
        <v>0</v>
      </c>
      <c r="E8" s="57">
        <v>236.6</v>
      </c>
      <c r="F8" s="56"/>
      <c r="G8" s="57">
        <f>E8</f>
        <v>236.6</v>
      </c>
      <c r="H8" s="57">
        <f>C8+D8-G8</f>
        <v>24070.730000000003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56422.44</v>
      </c>
      <c r="D9" s="58">
        <v>11901.91</v>
      </c>
      <c r="E9" s="57">
        <v>10162.27</v>
      </c>
      <c r="F9" s="56"/>
      <c r="G9" s="57">
        <f>E9</f>
        <v>10162.27</v>
      </c>
      <c r="H9" s="57">
        <f>C9+D9-G9</f>
        <v>58162.08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10398.87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56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.5" customHeight="1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6.5" customHeight="1">
      <c r="B25" s="54"/>
      <c r="C25" s="59"/>
      <c r="D25" s="56"/>
      <c r="E25" s="56"/>
      <c r="F25" s="56"/>
      <c r="G25" s="89" t="s">
        <v>26</v>
      </c>
      <c r="H25" s="89"/>
      <c r="I25" s="86">
        <f>SUM(I19:I24)</f>
        <v>8429.574999999999</v>
      </c>
      <c r="J25" s="59"/>
      <c r="K25" s="59"/>
      <c r="L25" s="59"/>
      <c r="M25" s="59"/>
      <c r="N25" s="59"/>
    </row>
    <row r="26" spans="2:14" ht="15"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0.75" customHeight="1" hidden="1">
      <c r="B27" s="54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</row>
    <row r="28" spans="2:14" ht="15" hidden="1">
      <c r="B28" s="54"/>
      <c r="C28" s="54"/>
      <c r="D28" s="54"/>
      <c r="E28" s="54"/>
      <c r="F28" s="54"/>
      <c r="G28" s="54"/>
      <c r="H28" s="54"/>
      <c r="I28" s="59"/>
      <c r="J28" s="59"/>
      <c r="K28" s="59"/>
      <c r="L28" s="59"/>
      <c r="M28" s="59"/>
      <c r="N28" s="59"/>
    </row>
    <row r="29" spans="2:14" ht="15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54"/>
      <c r="C30" s="54"/>
      <c r="D30" s="54"/>
      <c r="E30" s="54" t="s">
        <v>76</v>
      </c>
      <c r="F30" s="54"/>
      <c r="G30" s="54"/>
      <c r="H30" s="54"/>
      <c r="I30" s="54"/>
      <c r="J30" s="54"/>
      <c r="K30" s="54"/>
      <c r="L30" s="54"/>
      <c r="M30" s="54"/>
      <c r="N30" s="54"/>
    </row>
    <row r="31" spans="2:14" ht="15">
      <c r="B31" s="54"/>
      <c r="D31" s="54"/>
      <c r="E31" s="54" t="s">
        <v>37</v>
      </c>
      <c r="F31" s="54"/>
      <c r="G31" s="59"/>
      <c r="H31" s="54"/>
      <c r="I31" s="90">
        <v>13.5</v>
      </c>
      <c r="J31" s="90" t="s">
        <v>263</v>
      </c>
      <c r="K31" s="90"/>
      <c r="L31" s="91">
        <f>129.6*5.11</f>
        <v>662.256</v>
      </c>
      <c r="M31" s="54"/>
      <c r="N31" s="54"/>
    </row>
    <row r="32" spans="2:14" ht="15" hidden="1">
      <c r="B32" s="54"/>
      <c r="D32" s="54"/>
      <c r="E32" s="54"/>
      <c r="F32" s="54"/>
      <c r="G32" s="59"/>
      <c r="H32" s="54"/>
      <c r="I32" s="54"/>
      <c r="J32" s="54" t="s">
        <v>130</v>
      </c>
      <c r="K32" s="54"/>
      <c r="L32" s="54"/>
      <c r="M32" s="54"/>
      <c r="N32" s="54"/>
    </row>
    <row r="33" spans="9:14" ht="15">
      <c r="I33" s="90">
        <v>13.5</v>
      </c>
      <c r="J33" s="54" t="s">
        <v>262</v>
      </c>
      <c r="K33" s="54"/>
      <c r="L33" s="69">
        <f>60*5.11</f>
        <v>306.6</v>
      </c>
      <c r="M33" s="54"/>
      <c r="N33" s="54"/>
    </row>
    <row r="34" spans="9:14" ht="12" customHeight="1">
      <c r="I34" s="54"/>
      <c r="J34" s="54"/>
      <c r="K34" s="54"/>
      <c r="L34" s="54"/>
      <c r="M34" s="54"/>
      <c r="N34" s="54"/>
    </row>
    <row r="35" ht="15" hidden="1"/>
    <row r="36" ht="15" hidden="1"/>
    <row r="37" ht="15" hidden="1"/>
    <row r="38" ht="15" hidden="1"/>
    <row r="39" ht="15" hidden="1"/>
    <row r="40" spans="3:7" ht="18.75">
      <c r="C40" s="55" t="s">
        <v>249</v>
      </c>
      <c r="D40" s="108" t="s">
        <v>77</v>
      </c>
      <c r="E40" s="108"/>
      <c r="F40" s="108" t="s">
        <v>296</v>
      </c>
      <c r="G40" s="108"/>
    </row>
    <row r="41" spans="3:7" ht="18.75">
      <c r="C41" s="109"/>
      <c r="D41" s="108"/>
      <c r="E41" s="108" t="s">
        <v>221</v>
      </c>
      <c r="F41" s="108" t="s">
        <v>108</v>
      </c>
      <c r="G41" s="108"/>
    </row>
    <row r="42" spans="3:7" ht="18.75">
      <c r="C42" s="70">
        <v>1116.5</v>
      </c>
      <c r="D42" s="108"/>
      <c r="E42" s="108"/>
      <c r="F42" s="108" t="str">
        <f>D2</f>
        <v>октябрь 2012г</v>
      </c>
      <c r="G42" s="108"/>
    </row>
    <row r="43" spans="3:8" ht="15">
      <c r="C43" s="71" t="s">
        <v>79</v>
      </c>
      <c r="D43" s="71" t="s">
        <v>80</v>
      </c>
      <c r="E43" s="71"/>
      <c r="F43" s="71"/>
      <c r="G43" s="71" t="s">
        <v>81</v>
      </c>
      <c r="H43" s="71" t="s">
        <v>82</v>
      </c>
    </row>
    <row r="44" spans="3:8" ht="20.25" customHeight="1">
      <c r="C44" s="115">
        <v>1</v>
      </c>
      <c r="D44" s="116" t="s">
        <v>265</v>
      </c>
      <c r="E44" s="117"/>
      <c r="F44" s="117"/>
      <c r="G44" s="117"/>
      <c r="H44" s="102">
        <v>11901.91</v>
      </c>
    </row>
    <row r="45" spans="3:10" ht="15">
      <c r="C45" s="76" t="s">
        <v>196</v>
      </c>
      <c r="D45" s="62" t="s">
        <v>125</v>
      </c>
      <c r="E45" s="62"/>
      <c r="F45" s="62"/>
      <c r="G45" s="62"/>
      <c r="H45" s="103">
        <v>689.85</v>
      </c>
      <c r="I45" s="55">
        <v>1820.12</v>
      </c>
      <c r="J45" s="55" t="s">
        <v>307</v>
      </c>
    </row>
    <row r="46" spans="3:8" ht="15">
      <c r="C46" s="76" t="s">
        <v>276</v>
      </c>
      <c r="D46" s="62" t="s">
        <v>266</v>
      </c>
      <c r="E46" s="62"/>
      <c r="F46" s="62"/>
      <c r="G46" s="62"/>
      <c r="H46" s="103"/>
    </row>
    <row r="47" spans="3:8" ht="18.75">
      <c r="C47" s="115">
        <v>2</v>
      </c>
      <c r="D47" s="116" t="s">
        <v>2</v>
      </c>
      <c r="E47" s="117"/>
      <c r="F47" s="117"/>
      <c r="G47" s="117"/>
      <c r="H47" s="102">
        <v>10398.87</v>
      </c>
    </row>
    <row r="48" spans="3:8" ht="15">
      <c r="C48" s="76"/>
      <c r="D48" s="62"/>
      <c r="E48" s="62"/>
      <c r="F48" s="62"/>
      <c r="G48" s="62"/>
      <c r="H48" s="104">
        <f>SUM(H45:H47)</f>
        <v>11088.720000000001</v>
      </c>
    </row>
    <row r="49" spans="3:11" ht="18.75">
      <c r="C49" s="115">
        <v>4</v>
      </c>
      <c r="D49" s="116" t="s">
        <v>87</v>
      </c>
      <c r="E49" s="117"/>
      <c r="F49" s="117"/>
      <c r="G49" s="116"/>
      <c r="H49" s="105">
        <v>8429.58</v>
      </c>
      <c r="I49" s="92">
        <f>H49-I25</f>
        <v>0.005000000001018634</v>
      </c>
      <c r="K49" s="97"/>
    </row>
    <row r="50" spans="3:8" ht="15.75">
      <c r="C50" s="76"/>
      <c r="D50" s="120" t="s">
        <v>287</v>
      </c>
      <c r="E50" s="120"/>
      <c r="F50" s="120"/>
      <c r="G50" s="121">
        <v>7.55</v>
      </c>
      <c r="H50" s="68">
        <f>I19</f>
        <v>8429.574999999999</v>
      </c>
    </row>
    <row r="51" spans="3:8" ht="15">
      <c r="C51" s="76"/>
      <c r="D51" s="120" t="s">
        <v>288</v>
      </c>
      <c r="E51" s="120"/>
      <c r="F51" s="120"/>
      <c r="G51" s="122" t="s">
        <v>302</v>
      </c>
      <c r="H51" s="106"/>
    </row>
    <row r="52" spans="3:8" ht="15">
      <c r="C52" s="76"/>
      <c r="D52" s="120" t="s">
        <v>289</v>
      </c>
      <c r="E52" s="120" t="s">
        <v>290</v>
      </c>
      <c r="F52" s="120"/>
      <c r="G52" s="122" t="s">
        <v>303</v>
      </c>
      <c r="H52" s="106"/>
    </row>
    <row r="53" spans="3:8" ht="15">
      <c r="C53" s="76"/>
      <c r="D53" s="120" t="s">
        <v>291</v>
      </c>
      <c r="E53" s="120"/>
      <c r="F53" s="120"/>
      <c r="G53" s="122"/>
      <c r="H53" s="107"/>
    </row>
    <row r="54" spans="3:8" ht="15">
      <c r="C54" s="76"/>
      <c r="D54" s="37" t="s">
        <v>203</v>
      </c>
      <c r="E54" s="37"/>
      <c r="F54" s="37"/>
      <c r="G54" s="123">
        <v>2.22</v>
      </c>
      <c r="H54" s="107">
        <f>C42*G54</f>
        <v>2478.63</v>
      </c>
    </row>
    <row r="55" spans="3:8" ht="15">
      <c r="C55" s="76"/>
      <c r="D55" s="37" t="s">
        <v>204</v>
      </c>
      <c r="E55" s="37"/>
      <c r="F55" s="37"/>
      <c r="G55" s="123"/>
      <c r="H55" s="107"/>
    </row>
    <row r="56" spans="3:8" ht="15">
      <c r="C56" s="76"/>
      <c r="D56" s="37" t="s">
        <v>205</v>
      </c>
      <c r="E56" s="37"/>
      <c r="F56" s="37"/>
      <c r="G56" s="123">
        <v>0.69</v>
      </c>
      <c r="H56" s="107">
        <f>C42*G56</f>
        <v>770.385</v>
      </c>
    </row>
    <row r="57" spans="3:8" ht="15">
      <c r="C57" s="76"/>
      <c r="D57" s="37" t="s">
        <v>206</v>
      </c>
      <c r="E57" s="37"/>
      <c r="F57" s="37"/>
      <c r="G57" s="123"/>
      <c r="H57" s="107"/>
    </row>
    <row r="58" spans="3:8" ht="15">
      <c r="C58" s="76"/>
      <c r="D58" s="37" t="s">
        <v>207</v>
      </c>
      <c r="E58" s="37"/>
      <c r="F58" s="37"/>
      <c r="G58" s="123">
        <v>3.68</v>
      </c>
      <c r="H58" s="107">
        <f>C42*G58</f>
        <v>4108.72</v>
      </c>
    </row>
    <row r="59" spans="3:8" ht="15">
      <c r="C59" s="76"/>
      <c r="D59" s="37" t="s">
        <v>208</v>
      </c>
      <c r="E59" s="37"/>
      <c r="F59" s="37" t="s">
        <v>209</v>
      </c>
      <c r="G59" s="123"/>
      <c r="H59" s="107"/>
    </row>
    <row r="60" spans="3:8" ht="15">
      <c r="C60" s="76"/>
      <c r="D60" s="37" t="s">
        <v>205</v>
      </c>
      <c r="E60" s="37"/>
      <c r="F60" s="37"/>
      <c r="G60" s="123">
        <v>0.57</v>
      </c>
      <c r="H60" s="107">
        <f>C42*G60</f>
        <v>636.405</v>
      </c>
    </row>
    <row r="61" spans="3:8" ht="15">
      <c r="C61" s="76"/>
      <c r="D61" s="37" t="s">
        <v>210</v>
      </c>
      <c r="E61" s="37"/>
      <c r="F61" s="37"/>
      <c r="G61" s="123"/>
      <c r="H61" s="107"/>
    </row>
    <row r="62" spans="3:8" ht="14.25" customHeight="1">
      <c r="C62" s="76"/>
      <c r="D62" s="37" t="s">
        <v>211</v>
      </c>
      <c r="E62" s="37"/>
      <c r="F62" s="37"/>
      <c r="G62" s="123">
        <v>0.39</v>
      </c>
      <c r="H62" s="107">
        <f>C42*G62</f>
        <v>435.435</v>
      </c>
    </row>
    <row r="63" spans="3:8" ht="18.75">
      <c r="C63" s="115"/>
      <c r="D63" s="116" t="s">
        <v>95</v>
      </c>
      <c r="E63" s="117"/>
      <c r="F63" s="82" t="s">
        <v>297</v>
      </c>
      <c r="G63" s="119">
        <v>3.11</v>
      </c>
      <c r="H63" s="86">
        <f>C42*G63</f>
        <v>3472.315</v>
      </c>
    </row>
    <row r="64" spans="3:8" ht="15">
      <c r="C64" s="81"/>
      <c r="D64" s="110"/>
      <c r="E64" s="111"/>
      <c r="F64" s="82" t="s">
        <v>196</v>
      </c>
      <c r="G64" s="82"/>
      <c r="H64" s="112">
        <f>H47-H50</f>
        <v>1969.295000000002</v>
      </c>
    </row>
    <row r="65" spans="3:8" ht="15.75">
      <c r="C65" s="113" t="s">
        <v>298</v>
      </c>
      <c r="D65" s="113"/>
      <c r="E65" s="113"/>
      <c r="F65" s="113"/>
      <c r="G65" s="114"/>
      <c r="H65" s="114"/>
    </row>
    <row r="66" spans="3:8" ht="15">
      <c r="C66" s="76"/>
      <c r="D66" s="62" t="s">
        <v>272</v>
      </c>
      <c r="E66" s="62"/>
      <c r="F66" s="62"/>
      <c r="G66" s="62" t="s">
        <v>84</v>
      </c>
      <c r="H66" s="62"/>
    </row>
    <row r="67" spans="3:8" ht="15">
      <c r="C67" s="76"/>
      <c r="D67" s="62"/>
      <c r="E67" s="62"/>
      <c r="F67" s="62"/>
      <c r="G67" s="62"/>
      <c r="H67" s="62"/>
    </row>
    <row r="68" spans="3:8" ht="15">
      <c r="C68" s="76" t="s">
        <v>273</v>
      </c>
      <c r="D68" s="62" t="s">
        <v>99</v>
      </c>
      <c r="E68" s="62"/>
      <c r="F68" s="62"/>
      <c r="G68" s="62" t="s">
        <v>84</v>
      </c>
      <c r="H68" s="67">
        <v>23161.99</v>
      </c>
    </row>
    <row r="69" spans="3:8" ht="15">
      <c r="C69" s="76"/>
      <c r="D69" s="62" t="s">
        <v>274</v>
      </c>
      <c r="E69" s="62"/>
      <c r="F69" s="62"/>
      <c r="G69" s="62" t="s">
        <v>84</v>
      </c>
      <c r="H69" s="67">
        <v>25635.3</v>
      </c>
    </row>
    <row r="70" spans="3:8" ht="15">
      <c r="C70" s="76"/>
      <c r="D70" s="62" t="s">
        <v>101</v>
      </c>
      <c r="E70" s="62"/>
      <c r="F70" s="62"/>
      <c r="G70" s="62" t="s">
        <v>84</v>
      </c>
      <c r="H70" s="62"/>
    </row>
    <row r="71" spans="3:8" ht="15">
      <c r="C71" s="76"/>
      <c r="D71" s="62"/>
      <c r="E71" s="62"/>
      <c r="F71" s="62"/>
      <c r="G71" s="62"/>
      <c r="H71" s="62"/>
    </row>
    <row r="72" spans="3:8" ht="15">
      <c r="C72" s="76"/>
      <c r="D72" s="62" t="s">
        <v>102</v>
      </c>
      <c r="E72" s="62"/>
      <c r="F72" s="62"/>
      <c r="G72" s="62" t="s">
        <v>84</v>
      </c>
      <c r="H72" s="62"/>
    </row>
    <row r="73" spans="3:8" ht="15">
      <c r="C73" s="94"/>
      <c r="D73" s="95" t="s">
        <v>275</v>
      </c>
      <c r="E73" s="95"/>
      <c r="F73" s="95"/>
      <c r="G73" s="95" t="s">
        <v>84</v>
      </c>
      <c r="H73" s="96">
        <f>H69+H48-H49</f>
        <v>28294.440000000002</v>
      </c>
    </row>
    <row r="74" spans="3:8" ht="15">
      <c r="C74" s="62"/>
      <c r="D74" s="62"/>
      <c r="E74" s="62"/>
      <c r="F74" s="62"/>
      <c r="G74" s="62"/>
      <c r="H74" s="62"/>
    </row>
    <row r="75" ht="15">
      <c r="E75" s="55" t="s">
        <v>104</v>
      </c>
    </row>
    <row r="76" ht="15.75" thickBot="1">
      <c r="E76" s="55" t="s">
        <v>105</v>
      </c>
    </row>
    <row r="77" spans="3:8" ht="15.75" thickBot="1">
      <c r="C77" s="99" t="s">
        <v>99</v>
      </c>
      <c r="D77" s="100"/>
      <c r="E77" s="100"/>
      <c r="F77" s="100" t="s">
        <v>292</v>
      </c>
      <c r="G77" s="100"/>
      <c r="H77" s="101" t="s">
        <v>293</v>
      </c>
    </row>
    <row r="78" spans="3:8" ht="15">
      <c r="C78" s="85" t="s">
        <v>193</v>
      </c>
      <c r="D78" s="85" t="s">
        <v>194</v>
      </c>
      <c r="E78" s="85" t="s">
        <v>195</v>
      </c>
      <c r="F78" s="85" t="s">
        <v>196</v>
      </c>
      <c r="G78" s="85"/>
      <c r="H78" s="85" t="s">
        <v>197</v>
      </c>
    </row>
    <row r="79" spans="3:8" ht="15" hidden="1">
      <c r="C79" s="85" t="s">
        <v>198</v>
      </c>
      <c r="D79" s="85"/>
      <c r="E79" s="85"/>
      <c r="F79" s="85">
        <v>472.56</v>
      </c>
      <c r="G79" s="85"/>
      <c r="H79" s="85">
        <v>827.49</v>
      </c>
    </row>
    <row r="80" spans="3:8" ht="15" hidden="1">
      <c r="C80" s="85" t="s">
        <v>213</v>
      </c>
      <c r="D80" s="85">
        <v>827.49</v>
      </c>
      <c r="E80" s="85">
        <v>1300.05</v>
      </c>
      <c r="F80" s="85">
        <v>679.84</v>
      </c>
      <c r="G80" s="85"/>
      <c r="H80" s="85">
        <v>1447.7</v>
      </c>
    </row>
    <row r="81" spans="3:8" ht="15" hidden="1">
      <c r="C81" s="85" t="s">
        <v>225</v>
      </c>
      <c r="D81" s="85">
        <v>1447.7</v>
      </c>
      <c r="E81" s="85">
        <v>1300.05</v>
      </c>
      <c r="F81" s="85">
        <v>933.03</v>
      </c>
      <c r="G81" s="85"/>
      <c r="H81" s="85">
        <v>1814.72</v>
      </c>
    </row>
    <row r="82" spans="3:8" ht="15" hidden="1">
      <c r="C82" s="85" t="s">
        <v>228</v>
      </c>
      <c r="D82" s="85">
        <v>1814.72</v>
      </c>
      <c r="E82" s="85">
        <v>1300.05</v>
      </c>
      <c r="F82" s="85">
        <v>1396.51</v>
      </c>
      <c r="G82" s="85"/>
      <c r="H82" s="85">
        <v>1718.26</v>
      </c>
    </row>
    <row r="83" spans="3:8" ht="15" hidden="1">
      <c r="C83" s="85" t="s">
        <v>229</v>
      </c>
      <c r="D83" s="85">
        <v>1718.26</v>
      </c>
      <c r="E83" s="85">
        <v>1300.05</v>
      </c>
      <c r="F83" s="85">
        <v>849.29</v>
      </c>
      <c r="G83" s="85"/>
      <c r="H83" s="85">
        <v>2169.03</v>
      </c>
    </row>
    <row r="84" spans="3:8" ht="15" hidden="1">
      <c r="C84" s="85" t="s">
        <v>242</v>
      </c>
      <c r="D84" s="85">
        <v>2169.03</v>
      </c>
      <c r="E84" s="85">
        <v>1300.05</v>
      </c>
      <c r="F84" s="85">
        <v>1499.5</v>
      </c>
      <c r="G84" s="85"/>
      <c r="H84" s="85">
        <v>1969.58</v>
      </c>
    </row>
    <row r="85" spans="3:8" ht="15" hidden="1">
      <c r="C85" s="85" t="s">
        <v>243</v>
      </c>
      <c r="D85" s="85">
        <v>1969.58</v>
      </c>
      <c r="E85" s="85">
        <v>1300.05</v>
      </c>
      <c r="F85" s="85">
        <v>873.96</v>
      </c>
      <c r="G85" s="85"/>
      <c r="H85" s="85">
        <v>2395.67</v>
      </c>
    </row>
    <row r="86" spans="3:8" ht="15" hidden="1">
      <c r="C86" s="85" t="s">
        <v>245</v>
      </c>
      <c r="D86" s="85">
        <v>23965.67</v>
      </c>
      <c r="E86" s="85">
        <v>1300.05</v>
      </c>
      <c r="F86" s="85">
        <v>1051.17</v>
      </c>
      <c r="G86" s="85"/>
      <c r="H86" s="85">
        <v>2644.55</v>
      </c>
    </row>
    <row r="87" spans="3:8" ht="15" hidden="1">
      <c r="C87" s="85" t="s">
        <v>248</v>
      </c>
      <c r="D87" s="85">
        <v>2644.56</v>
      </c>
      <c r="E87" s="85">
        <v>1303.95</v>
      </c>
      <c r="F87" s="85">
        <v>1166.63</v>
      </c>
      <c r="G87" s="85"/>
      <c r="H87" s="85">
        <v>2785.77</v>
      </c>
    </row>
    <row r="88" spans="3:8" ht="15" hidden="1">
      <c r="C88" s="85" t="s">
        <v>251</v>
      </c>
      <c r="D88" s="85">
        <v>2785.77</v>
      </c>
      <c r="E88" s="85">
        <v>1303.95</v>
      </c>
      <c r="F88" s="85">
        <v>929.02</v>
      </c>
      <c r="G88" s="85"/>
      <c r="H88" s="85">
        <v>3160.7</v>
      </c>
    </row>
    <row r="89" spans="3:8" ht="15" hidden="1">
      <c r="C89" s="85" t="s">
        <v>254</v>
      </c>
      <c r="D89" s="85">
        <v>3160.7</v>
      </c>
      <c r="E89" s="85">
        <v>1303.95</v>
      </c>
      <c r="F89" s="85">
        <v>974.66</v>
      </c>
      <c r="G89" s="85"/>
      <c r="H89" s="85">
        <v>3489.99</v>
      </c>
    </row>
    <row r="90" spans="3:8" ht="15" hidden="1">
      <c r="C90" s="85" t="s">
        <v>255</v>
      </c>
      <c r="D90" s="85">
        <v>3489.99</v>
      </c>
      <c r="E90" s="85">
        <v>1303.95</v>
      </c>
      <c r="F90" s="85">
        <v>1417.71</v>
      </c>
      <c r="G90" s="85"/>
      <c r="H90" s="85">
        <v>3376.23</v>
      </c>
    </row>
    <row r="91" spans="3:8" ht="15" hidden="1">
      <c r="C91" s="85" t="s">
        <v>257</v>
      </c>
      <c r="D91" s="85">
        <v>3376.23</v>
      </c>
      <c r="E91" s="85">
        <v>1303.95</v>
      </c>
      <c r="F91" s="85">
        <v>1950.38</v>
      </c>
      <c r="G91" s="85"/>
      <c r="H91" s="85">
        <v>2729.8</v>
      </c>
    </row>
    <row r="92" spans="3:8" ht="15">
      <c r="C92" s="85" t="s">
        <v>260</v>
      </c>
      <c r="D92" s="67">
        <f>H91</f>
        <v>2729.8</v>
      </c>
      <c r="E92" s="67">
        <v>1303.95</v>
      </c>
      <c r="F92" s="67">
        <v>837.37</v>
      </c>
      <c r="G92" s="85"/>
      <c r="H92" s="67">
        <f>D92+E92-F92</f>
        <v>3196.38</v>
      </c>
    </row>
    <row r="93" spans="3:8" ht="15">
      <c r="C93" s="85" t="s">
        <v>269</v>
      </c>
      <c r="D93" s="85">
        <v>3196.38</v>
      </c>
      <c r="E93" s="85">
        <v>1303.95</v>
      </c>
      <c r="F93" s="85">
        <v>993.83</v>
      </c>
      <c r="G93" s="85"/>
      <c r="H93" s="85">
        <v>3506.5</v>
      </c>
    </row>
    <row r="94" spans="3:8" ht="15">
      <c r="C94" s="85" t="s">
        <v>279</v>
      </c>
      <c r="D94" s="85">
        <v>3506.5</v>
      </c>
      <c r="E94" s="85">
        <v>1303.95</v>
      </c>
      <c r="F94" s="85">
        <v>1221.19</v>
      </c>
      <c r="G94" s="85"/>
      <c r="H94" s="85">
        <v>3589.26</v>
      </c>
    </row>
    <row r="95" spans="3:8" ht="15">
      <c r="C95" s="85" t="s">
        <v>280</v>
      </c>
      <c r="D95" s="85">
        <v>3589.26</v>
      </c>
      <c r="E95" s="85">
        <v>1303.95</v>
      </c>
      <c r="F95" s="85">
        <v>743.81</v>
      </c>
      <c r="G95" s="85"/>
      <c r="H95" s="85">
        <v>4149.4</v>
      </c>
    </row>
    <row r="96" spans="3:8" ht="15">
      <c r="C96" s="85" t="s">
        <v>281</v>
      </c>
      <c r="D96" s="85">
        <v>4149.4</v>
      </c>
      <c r="E96" s="85">
        <v>1303.95</v>
      </c>
      <c r="F96" s="85">
        <v>1252.46</v>
      </c>
      <c r="G96" s="85"/>
      <c r="H96" s="85">
        <v>4200.89</v>
      </c>
    </row>
    <row r="97" spans="3:8" ht="15">
      <c r="C97" s="85" t="s">
        <v>285</v>
      </c>
      <c r="D97" s="85">
        <v>4200.89</v>
      </c>
      <c r="E97" s="85">
        <v>1303.95</v>
      </c>
      <c r="F97" s="85">
        <v>919.99</v>
      </c>
      <c r="G97" s="85"/>
      <c r="H97" s="85">
        <v>4584.85</v>
      </c>
    </row>
    <row r="98" spans="3:8" ht="15">
      <c r="C98" s="85" t="s">
        <v>295</v>
      </c>
      <c r="D98" s="85">
        <v>4584.85</v>
      </c>
      <c r="E98" s="85">
        <v>1303.95</v>
      </c>
      <c r="F98" s="85">
        <v>1274.64</v>
      </c>
      <c r="G98" s="85"/>
      <c r="H98" s="85">
        <v>4614.16</v>
      </c>
    </row>
    <row r="99" spans="3:8" ht="15">
      <c r="C99" s="85" t="s">
        <v>300</v>
      </c>
      <c r="D99" s="85">
        <v>4614.16</v>
      </c>
      <c r="E99" s="85">
        <v>1303.95</v>
      </c>
      <c r="F99" s="85">
        <v>970.49</v>
      </c>
      <c r="G99" s="85"/>
      <c r="H99" s="85">
        <v>4947.62</v>
      </c>
    </row>
    <row r="100" spans="3:8" ht="15">
      <c r="C100" s="85" t="s">
        <v>305</v>
      </c>
      <c r="D100" s="85">
        <v>4947.62</v>
      </c>
      <c r="E100" s="85">
        <v>1303.95</v>
      </c>
      <c r="F100" s="85">
        <v>3418.52</v>
      </c>
      <c r="G100" s="85"/>
      <c r="H100" s="85">
        <v>2833.05</v>
      </c>
    </row>
    <row r="101" spans="3:8" ht="15">
      <c r="C101" s="85" t="s">
        <v>307</v>
      </c>
      <c r="D101" s="85">
        <v>2833.05</v>
      </c>
      <c r="E101" s="85">
        <v>1303.95</v>
      </c>
      <c r="F101" s="85">
        <v>1432.41</v>
      </c>
      <c r="G101" s="85"/>
      <c r="H101" s="85">
        <v>2704.59</v>
      </c>
    </row>
    <row r="102" ht="15">
      <c r="F102" s="55">
        <f>SUM(F92:F101)</f>
        <v>13064.710000000001</v>
      </c>
    </row>
  </sheetData>
  <sheetProtection/>
  <mergeCells count="2">
    <mergeCell ref="D14:E14"/>
    <mergeCell ref="J14:N14"/>
  </mergeCells>
  <printOptions/>
  <pageMargins left="0.7" right="0.7" top="0.22" bottom="0.17" header="0.3" footer="0.3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N103"/>
  <sheetViews>
    <sheetView zoomScalePageLayoutView="0" workbookViewId="0" topLeftCell="A40">
      <selection activeCell="L101" sqref="K101:L101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3" width="12.57421875" style="55" customWidth="1"/>
    <col min="4" max="4" width="12.0039062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308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24070.73</v>
      </c>
      <c r="D8" s="57">
        <v>0</v>
      </c>
      <c r="E8" s="57">
        <v>495.46</v>
      </c>
      <c r="F8" s="56"/>
      <c r="G8" s="57">
        <f>E8</f>
        <v>495.46</v>
      </c>
      <c r="H8" s="57">
        <f>C8+D8-G8</f>
        <v>23575.27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58162.08</v>
      </c>
      <c r="D9" s="58">
        <v>11901.91</v>
      </c>
      <c r="E9" s="57">
        <v>10906.26</v>
      </c>
      <c r="F9" s="56"/>
      <c r="G9" s="57">
        <f>E9</f>
        <v>10906.26</v>
      </c>
      <c r="H9" s="57">
        <f>C9+D9-G9</f>
        <v>59157.73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11401.72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56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.5" customHeight="1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6.5" customHeight="1">
      <c r="B25" s="54"/>
      <c r="C25" s="59"/>
      <c r="D25" s="56"/>
      <c r="E25" s="56"/>
      <c r="F25" s="56"/>
      <c r="G25" s="89" t="s">
        <v>26</v>
      </c>
      <c r="H25" s="89"/>
      <c r="I25" s="86">
        <f>SUM(I19:I24)</f>
        <v>8429.574999999999</v>
      </c>
      <c r="J25" s="59"/>
      <c r="K25" s="59"/>
      <c r="L25" s="59"/>
      <c r="M25" s="59"/>
      <c r="N25" s="59"/>
    </row>
    <row r="26" spans="2:14" ht="15"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0.75" customHeight="1" hidden="1">
      <c r="B27" s="54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</row>
    <row r="28" spans="2:14" ht="15" hidden="1">
      <c r="B28" s="54"/>
      <c r="C28" s="54"/>
      <c r="D28" s="54"/>
      <c r="E28" s="54"/>
      <c r="F28" s="54"/>
      <c r="G28" s="54"/>
      <c r="H28" s="54"/>
      <c r="I28" s="59"/>
      <c r="J28" s="59"/>
      <c r="K28" s="59"/>
      <c r="L28" s="59"/>
      <c r="M28" s="59"/>
      <c r="N28" s="59"/>
    </row>
    <row r="29" spans="2:14" ht="15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54"/>
      <c r="C30" s="54"/>
      <c r="D30" s="54"/>
      <c r="E30" s="54" t="s">
        <v>76</v>
      </c>
      <c r="F30" s="54"/>
      <c r="G30" s="54"/>
      <c r="H30" s="54"/>
      <c r="I30" s="54"/>
      <c r="J30" s="54"/>
      <c r="K30" s="54"/>
      <c r="L30" s="54"/>
      <c r="M30" s="54"/>
      <c r="N30" s="54"/>
    </row>
    <row r="31" spans="2:14" ht="15">
      <c r="B31" s="54"/>
      <c r="D31" s="54"/>
      <c r="E31" s="54" t="s">
        <v>37</v>
      </c>
      <c r="F31" s="54"/>
      <c r="G31" s="59"/>
      <c r="H31" s="54"/>
      <c r="I31" s="90">
        <v>13.5</v>
      </c>
      <c r="J31" s="90" t="s">
        <v>263</v>
      </c>
      <c r="K31" s="90"/>
      <c r="L31" s="91">
        <f>129.6*5.11</f>
        <v>662.256</v>
      </c>
      <c r="M31" s="54"/>
      <c r="N31" s="54"/>
    </row>
    <row r="32" spans="2:14" ht="15" hidden="1">
      <c r="B32" s="54"/>
      <c r="D32" s="54"/>
      <c r="E32" s="54"/>
      <c r="F32" s="54"/>
      <c r="G32" s="59"/>
      <c r="H32" s="54"/>
      <c r="I32" s="54"/>
      <c r="J32" s="54" t="s">
        <v>130</v>
      </c>
      <c r="K32" s="54"/>
      <c r="L32" s="54"/>
      <c r="M32" s="54"/>
      <c r="N32" s="54"/>
    </row>
    <row r="33" spans="9:14" ht="15">
      <c r="I33" s="90">
        <v>13.5</v>
      </c>
      <c r="J33" s="54" t="s">
        <v>262</v>
      </c>
      <c r="K33" s="54"/>
      <c r="L33" s="69">
        <f>60*5.11</f>
        <v>306.6</v>
      </c>
      <c r="M33" s="54"/>
      <c r="N33" s="54"/>
    </row>
    <row r="34" spans="9:14" ht="12" customHeight="1">
      <c r="I34" s="54"/>
      <c r="J34" s="54"/>
      <c r="K34" s="54"/>
      <c r="L34" s="54"/>
      <c r="M34" s="54"/>
      <c r="N34" s="54"/>
    </row>
    <row r="35" ht="15" hidden="1"/>
    <row r="36" ht="15" hidden="1"/>
    <row r="37" ht="15" hidden="1"/>
    <row r="38" ht="15" hidden="1"/>
    <row r="39" ht="15" hidden="1"/>
    <row r="40" spans="3:7" ht="18.75">
      <c r="C40" s="55" t="s">
        <v>249</v>
      </c>
      <c r="D40" s="108" t="s">
        <v>77</v>
      </c>
      <c r="E40" s="108"/>
      <c r="F40" s="108" t="s">
        <v>296</v>
      </c>
      <c r="G40" s="108"/>
    </row>
    <row r="41" spans="3:7" ht="18.75">
      <c r="C41" s="109"/>
      <c r="D41" s="108"/>
      <c r="E41" s="108" t="s">
        <v>221</v>
      </c>
      <c r="F41" s="108" t="s">
        <v>108</v>
      </c>
      <c r="G41" s="108"/>
    </row>
    <row r="42" spans="3:7" ht="18.75">
      <c r="C42" s="70">
        <v>1116.5</v>
      </c>
      <c r="D42" s="108"/>
      <c r="E42" s="108"/>
      <c r="F42" s="108" t="str">
        <f>D2</f>
        <v>ноябрь 2012г</v>
      </c>
      <c r="G42" s="108"/>
    </row>
    <row r="43" spans="3:8" ht="15">
      <c r="C43" s="71" t="s">
        <v>79</v>
      </c>
      <c r="D43" s="71" t="s">
        <v>80</v>
      </c>
      <c r="E43" s="71"/>
      <c r="F43" s="71"/>
      <c r="G43" s="71" t="s">
        <v>81</v>
      </c>
      <c r="H43" s="71" t="s">
        <v>82</v>
      </c>
    </row>
    <row r="44" spans="3:8" ht="20.25" customHeight="1">
      <c r="C44" s="115">
        <v>1</v>
      </c>
      <c r="D44" s="116" t="s">
        <v>265</v>
      </c>
      <c r="E44" s="117"/>
      <c r="F44" s="117"/>
      <c r="G44" s="117"/>
      <c r="H44" s="102">
        <v>11901.91</v>
      </c>
    </row>
    <row r="45" spans="3:10" ht="15">
      <c r="C45" s="76" t="s">
        <v>196</v>
      </c>
      <c r="D45" s="62" t="s">
        <v>125</v>
      </c>
      <c r="E45" s="62"/>
      <c r="F45" s="62"/>
      <c r="G45" s="62"/>
      <c r="H45" s="103">
        <v>306.6</v>
      </c>
      <c r="I45" s="55">
        <v>1820.12</v>
      </c>
      <c r="J45" s="55" t="s">
        <v>307</v>
      </c>
    </row>
    <row r="46" spans="3:8" ht="15">
      <c r="C46" s="76" t="s">
        <v>276</v>
      </c>
      <c r="D46" s="62" t="s">
        <v>266</v>
      </c>
      <c r="E46" s="62"/>
      <c r="F46" s="62"/>
      <c r="G46" s="62"/>
      <c r="H46" s="103"/>
    </row>
    <row r="47" spans="3:8" ht="18.75">
      <c r="C47" s="115">
        <v>2</v>
      </c>
      <c r="D47" s="116" t="s">
        <v>2</v>
      </c>
      <c r="E47" s="117"/>
      <c r="F47" s="117"/>
      <c r="G47" s="117"/>
      <c r="H47" s="102">
        <v>11401.72</v>
      </c>
    </row>
    <row r="48" spans="3:8" ht="15">
      <c r="C48" s="76"/>
      <c r="D48" s="62"/>
      <c r="E48" s="62"/>
      <c r="F48" s="62"/>
      <c r="G48" s="62"/>
      <c r="H48" s="104">
        <f>SUM(H45:H47)</f>
        <v>11708.32</v>
      </c>
    </row>
    <row r="49" spans="3:11" ht="18.75">
      <c r="C49" s="115">
        <v>4</v>
      </c>
      <c r="D49" s="116" t="s">
        <v>87</v>
      </c>
      <c r="E49" s="117"/>
      <c r="F49" s="117"/>
      <c r="G49" s="116"/>
      <c r="H49" s="105">
        <v>8429.58</v>
      </c>
      <c r="I49" s="92">
        <f>H49-I25</f>
        <v>0.005000000001018634</v>
      </c>
      <c r="K49" s="97"/>
    </row>
    <row r="50" spans="3:8" ht="15.75">
      <c r="C50" s="76"/>
      <c r="D50" s="120" t="s">
        <v>287</v>
      </c>
      <c r="E50" s="120"/>
      <c r="F50" s="120"/>
      <c r="G50" s="121">
        <v>7.55</v>
      </c>
      <c r="H50" s="68">
        <f>I19</f>
        <v>8429.574999999999</v>
      </c>
    </row>
    <row r="51" spans="3:8" ht="15">
      <c r="C51" s="76"/>
      <c r="D51" s="120" t="s">
        <v>288</v>
      </c>
      <c r="E51" s="120"/>
      <c r="F51" s="120"/>
      <c r="G51" s="122" t="s">
        <v>302</v>
      </c>
      <c r="H51" s="106"/>
    </row>
    <row r="52" spans="3:8" ht="15">
      <c r="C52" s="76"/>
      <c r="D52" s="120" t="s">
        <v>289</v>
      </c>
      <c r="E52" s="120" t="s">
        <v>290</v>
      </c>
      <c r="F52" s="120"/>
      <c r="G52" s="122" t="s">
        <v>303</v>
      </c>
      <c r="H52" s="106"/>
    </row>
    <row r="53" spans="3:8" ht="15">
      <c r="C53" s="76"/>
      <c r="D53" s="120" t="s">
        <v>291</v>
      </c>
      <c r="E53" s="120"/>
      <c r="F53" s="120"/>
      <c r="G53" s="122"/>
      <c r="H53" s="107"/>
    </row>
    <row r="54" spans="3:8" ht="15">
      <c r="C54" s="76"/>
      <c r="D54" s="37" t="s">
        <v>203</v>
      </c>
      <c r="E54" s="37"/>
      <c r="F54" s="37"/>
      <c r="G54" s="123">
        <v>2.22</v>
      </c>
      <c r="H54" s="107">
        <f>C42*G54</f>
        <v>2478.63</v>
      </c>
    </row>
    <row r="55" spans="3:8" ht="15">
      <c r="C55" s="76"/>
      <c r="D55" s="37" t="s">
        <v>204</v>
      </c>
      <c r="E55" s="37"/>
      <c r="F55" s="37"/>
      <c r="G55" s="123"/>
      <c r="H55" s="107"/>
    </row>
    <row r="56" spans="3:8" ht="15">
      <c r="C56" s="76"/>
      <c r="D56" s="37" t="s">
        <v>205</v>
      </c>
      <c r="E56" s="37"/>
      <c r="F56" s="37"/>
      <c r="G56" s="123">
        <v>0.69</v>
      </c>
      <c r="H56" s="107">
        <f>C42*G56</f>
        <v>770.385</v>
      </c>
    </row>
    <row r="57" spans="3:8" ht="15">
      <c r="C57" s="76"/>
      <c r="D57" s="37" t="s">
        <v>206</v>
      </c>
      <c r="E57" s="37"/>
      <c r="F57" s="37"/>
      <c r="G57" s="123"/>
      <c r="H57" s="107"/>
    </row>
    <row r="58" spans="3:8" ht="15">
      <c r="C58" s="76"/>
      <c r="D58" s="37" t="s">
        <v>207</v>
      </c>
      <c r="E58" s="37"/>
      <c r="F58" s="37"/>
      <c r="G58" s="123">
        <v>3.68</v>
      </c>
      <c r="H58" s="107">
        <f>C42*G58</f>
        <v>4108.72</v>
      </c>
    </row>
    <row r="59" spans="3:8" ht="15">
      <c r="C59" s="76"/>
      <c r="D59" s="37" t="s">
        <v>208</v>
      </c>
      <c r="E59" s="37"/>
      <c r="F59" s="37" t="s">
        <v>209</v>
      </c>
      <c r="G59" s="123"/>
      <c r="H59" s="107"/>
    </row>
    <row r="60" spans="3:8" ht="15">
      <c r="C60" s="76"/>
      <c r="D60" s="37" t="s">
        <v>205</v>
      </c>
      <c r="E60" s="37"/>
      <c r="F60" s="37"/>
      <c r="G60" s="123">
        <v>0.57</v>
      </c>
      <c r="H60" s="107">
        <f>C42*G60</f>
        <v>636.405</v>
      </c>
    </row>
    <row r="61" spans="3:8" ht="15">
      <c r="C61" s="76"/>
      <c r="D61" s="37" t="s">
        <v>210</v>
      </c>
      <c r="E61" s="37"/>
      <c r="F61" s="37"/>
      <c r="G61" s="123"/>
      <c r="H61" s="107"/>
    </row>
    <row r="62" spans="3:8" ht="14.25" customHeight="1">
      <c r="C62" s="76"/>
      <c r="D62" s="37" t="s">
        <v>211</v>
      </c>
      <c r="E62" s="37"/>
      <c r="F62" s="37"/>
      <c r="G62" s="123">
        <v>0.39</v>
      </c>
      <c r="H62" s="107">
        <f>C42*G62</f>
        <v>435.435</v>
      </c>
    </row>
    <row r="63" spans="3:8" ht="18.75">
      <c r="C63" s="115"/>
      <c r="D63" s="116" t="s">
        <v>95</v>
      </c>
      <c r="E63" s="117"/>
      <c r="F63" s="82" t="s">
        <v>297</v>
      </c>
      <c r="G63" s="119">
        <v>3.11</v>
      </c>
      <c r="H63" s="86">
        <f>C42*G63</f>
        <v>3472.315</v>
      </c>
    </row>
    <row r="64" spans="3:8" ht="15">
      <c r="C64" s="81"/>
      <c r="D64" s="110"/>
      <c r="E64" s="111"/>
      <c r="F64" s="82" t="s">
        <v>196</v>
      </c>
      <c r="G64" s="82"/>
      <c r="H64" s="112">
        <f>H47-H50</f>
        <v>2972.1450000000004</v>
      </c>
    </row>
    <row r="65" spans="3:8" ht="15.75">
      <c r="C65" s="113" t="s">
        <v>298</v>
      </c>
      <c r="D65" s="113"/>
      <c r="E65" s="113"/>
      <c r="F65" s="113"/>
      <c r="G65" s="114"/>
      <c r="H65" s="114"/>
    </row>
    <row r="66" spans="3:8" ht="15">
      <c r="C66" s="76"/>
      <c r="D66" s="62" t="s">
        <v>272</v>
      </c>
      <c r="E66" s="62"/>
      <c r="F66" s="62"/>
      <c r="G66" s="62" t="s">
        <v>84</v>
      </c>
      <c r="H66" s="62"/>
    </row>
    <row r="67" spans="3:8" ht="15">
      <c r="C67" s="76"/>
      <c r="D67" s="62"/>
      <c r="E67" s="62"/>
      <c r="F67" s="62"/>
      <c r="G67" s="62"/>
      <c r="H67" s="62"/>
    </row>
    <row r="68" spans="3:8" ht="15">
      <c r="C68" s="76" t="s">
        <v>273</v>
      </c>
      <c r="D68" s="62" t="s">
        <v>99</v>
      </c>
      <c r="E68" s="62"/>
      <c r="F68" s="62"/>
      <c r="G68" s="62" t="s">
        <v>84</v>
      </c>
      <c r="H68" s="67">
        <v>24352.54</v>
      </c>
    </row>
    <row r="69" spans="3:8" ht="15">
      <c r="C69" s="76"/>
      <c r="D69" s="62" t="s">
        <v>274</v>
      </c>
      <c r="E69" s="62"/>
      <c r="F69" s="62"/>
      <c r="G69" s="62" t="s">
        <v>84</v>
      </c>
      <c r="H69" s="67">
        <v>28294.44</v>
      </c>
    </row>
    <row r="70" spans="3:8" ht="15">
      <c r="C70" s="76"/>
      <c r="D70" s="62" t="s">
        <v>101</v>
      </c>
      <c r="E70" s="62"/>
      <c r="F70" s="62"/>
      <c r="G70" s="62" t="s">
        <v>84</v>
      </c>
      <c r="H70" s="62"/>
    </row>
    <row r="71" spans="3:8" ht="15">
      <c r="C71" s="76"/>
      <c r="D71" s="62"/>
      <c r="E71" s="62"/>
      <c r="F71" s="62"/>
      <c r="G71" s="62"/>
      <c r="H71" s="62"/>
    </row>
    <row r="72" spans="3:8" ht="15">
      <c r="C72" s="76"/>
      <c r="D72" s="62" t="s">
        <v>102</v>
      </c>
      <c r="E72" s="62"/>
      <c r="F72" s="62"/>
      <c r="G72" s="62" t="s">
        <v>84</v>
      </c>
      <c r="H72" s="62"/>
    </row>
    <row r="73" spans="3:8" ht="15">
      <c r="C73" s="94"/>
      <c r="D73" s="95" t="s">
        <v>275</v>
      </c>
      <c r="E73" s="95"/>
      <c r="F73" s="95"/>
      <c r="G73" s="95" t="s">
        <v>84</v>
      </c>
      <c r="H73" s="96">
        <f>H69+H48-H49</f>
        <v>31573.179999999993</v>
      </c>
    </row>
    <row r="74" spans="3:8" ht="15">
      <c r="C74" s="62"/>
      <c r="D74" s="62"/>
      <c r="E74" s="62"/>
      <c r="F74" s="62"/>
      <c r="G74" s="62"/>
      <c r="H74" s="62"/>
    </row>
    <row r="75" ht="15">
      <c r="E75" s="55" t="s">
        <v>104</v>
      </c>
    </row>
    <row r="76" ht="15.75" thickBot="1">
      <c r="E76" s="55" t="s">
        <v>105</v>
      </c>
    </row>
    <row r="77" spans="3:8" ht="15.75" thickBot="1">
      <c r="C77" s="99" t="s">
        <v>99</v>
      </c>
      <c r="D77" s="100"/>
      <c r="E77" s="100"/>
      <c r="F77" s="100" t="s">
        <v>292</v>
      </c>
      <c r="G77" s="100"/>
      <c r="H77" s="101" t="s">
        <v>293</v>
      </c>
    </row>
    <row r="78" spans="3:8" ht="15">
      <c r="C78" s="85" t="s">
        <v>193</v>
      </c>
      <c r="D78" s="85" t="s">
        <v>194</v>
      </c>
      <c r="E78" s="85" t="s">
        <v>195</v>
      </c>
      <c r="F78" s="85" t="s">
        <v>196</v>
      </c>
      <c r="G78" s="85"/>
      <c r="H78" s="85" t="s">
        <v>197</v>
      </c>
    </row>
    <row r="79" spans="3:8" ht="15" hidden="1">
      <c r="C79" s="85" t="s">
        <v>198</v>
      </c>
      <c r="D79" s="85"/>
      <c r="E79" s="85"/>
      <c r="F79" s="85">
        <v>472.56</v>
      </c>
      <c r="G79" s="85"/>
      <c r="H79" s="85">
        <v>827.49</v>
      </c>
    </row>
    <row r="80" spans="3:8" ht="15" hidden="1">
      <c r="C80" s="85" t="s">
        <v>213</v>
      </c>
      <c r="D80" s="85">
        <v>827.49</v>
      </c>
      <c r="E80" s="85">
        <v>1300.05</v>
      </c>
      <c r="F80" s="85">
        <v>679.84</v>
      </c>
      <c r="G80" s="85"/>
      <c r="H80" s="85">
        <v>1447.7</v>
      </c>
    </row>
    <row r="81" spans="3:8" ht="15" hidden="1">
      <c r="C81" s="85" t="s">
        <v>225</v>
      </c>
      <c r="D81" s="85">
        <v>1447.7</v>
      </c>
      <c r="E81" s="85">
        <v>1300.05</v>
      </c>
      <c r="F81" s="85">
        <v>933.03</v>
      </c>
      <c r="G81" s="85"/>
      <c r="H81" s="85">
        <v>1814.72</v>
      </c>
    </row>
    <row r="82" spans="3:8" ht="15" hidden="1">
      <c r="C82" s="85" t="s">
        <v>228</v>
      </c>
      <c r="D82" s="85">
        <v>1814.72</v>
      </c>
      <c r="E82" s="85">
        <v>1300.05</v>
      </c>
      <c r="F82" s="85">
        <v>1396.51</v>
      </c>
      <c r="G82" s="85"/>
      <c r="H82" s="85">
        <v>1718.26</v>
      </c>
    </row>
    <row r="83" spans="3:8" ht="15" hidden="1">
      <c r="C83" s="85" t="s">
        <v>229</v>
      </c>
      <c r="D83" s="85">
        <v>1718.26</v>
      </c>
      <c r="E83" s="85">
        <v>1300.05</v>
      </c>
      <c r="F83" s="85">
        <v>849.29</v>
      </c>
      <c r="G83" s="85"/>
      <c r="H83" s="85">
        <v>2169.03</v>
      </c>
    </row>
    <row r="84" spans="3:8" ht="15" hidden="1">
      <c r="C84" s="85" t="s">
        <v>242</v>
      </c>
      <c r="D84" s="85">
        <v>2169.03</v>
      </c>
      <c r="E84" s="85">
        <v>1300.05</v>
      </c>
      <c r="F84" s="85">
        <v>1499.5</v>
      </c>
      <c r="G84" s="85"/>
      <c r="H84" s="85">
        <v>1969.58</v>
      </c>
    </row>
    <row r="85" spans="3:8" ht="15" hidden="1">
      <c r="C85" s="85" t="s">
        <v>243</v>
      </c>
      <c r="D85" s="85">
        <v>1969.58</v>
      </c>
      <c r="E85" s="85">
        <v>1300.05</v>
      </c>
      <c r="F85" s="85">
        <v>873.96</v>
      </c>
      <c r="G85" s="85"/>
      <c r="H85" s="85">
        <v>2395.67</v>
      </c>
    </row>
    <row r="86" spans="3:8" ht="15" hidden="1">
      <c r="C86" s="85" t="s">
        <v>245</v>
      </c>
      <c r="D86" s="85">
        <v>23965.67</v>
      </c>
      <c r="E86" s="85">
        <v>1300.05</v>
      </c>
      <c r="F86" s="85">
        <v>1051.17</v>
      </c>
      <c r="G86" s="85"/>
      <c r="H86" s="85">
        <v>2644.55</v>
      </c>
    </row>
    <row r="87" spans="3:8" ht="15" hidden="1">
      <c r="C87" s="85" t="s">
        <v>248</v>
      </c>
      <c r="D87" s="85">
        <v>2644.56</v>
      </c>
      <c r="E87" s="85">
        <v>1303.95</v>
      </c>
      <c r="F87" s="85">
        <v>1166.63</v>
      </c>
      <c r="G87" s="85"/>
      <c r="H87" s="85">
        <v>2785.77</v>
      </c>
    </row>
    <row r="88" spans="3:8" ht="15" hidden="1">
      <c r="C88" s="85" t="s">
        <v>251</v>
      </c>
      <c r="D88" s="85">
        <v>2785.77</v>
      </c>
      <c r="E88" s="85">
        <v>1303.95</v>
      </c>
      <c r="F88" s="85">
        <v>929.02</v>
      </c>
      <c r="G88" s="85"/>
      <c r="H88" s="85">
        <v>3160.7</v>
      </c>
    </row>
    <row r="89" spans="3:8" ht="15" hidden="1">
      <c r="C89" s="85" t="s">
        <v>254</v>
      </c>
      <c r="D89" s="85">
        <v>3160.7</v>
      </c>
      <c r="E89" s="85">
        <v>1303.95</v>
      </c>
      <c r="F89" s="85">
        <v>974.66</v>
      </c>
      <c r="G89" s="85"/>
      <c r="H89" s="85">
        <v>3489.99</v>
      </c>
    </row>
    <row r="90" spans="3:8" ht="15" hidden="1">
      <c r="C90" s="85" t="s">
        <v>255</v>
      </c>
      <c r="D90" s="85">
        <v>3489.99</v>
      </c>
      <c r="E90" s="85">
        <v>1303.95</v>
      </c>
      <c r="F90" s="85">
        <v>1417.71</v>
      </c>
      <c r="G90" s="85"/>
      <c r="H90" s="85">
        <v>3376.23</v>
      </c>
    </row>
    <row r="91" spans="3:8" ht="15" hidden="1">
      <c r="C91" s="85" t="s">
        <v>257</v>
      </c>
      <c r="D91" s="85">
        <v>3376.23</v>
      </c>
      <c r="E91" s="85">
        <v>1303.95</v>
      </c>
      <c r="F91" s="85">
        <v>1950.38</v>
      </c>
      <c r="G91" s="85"/>
      <c r="H91" s="85">
        <v>2729.8</v>
      </c>
    </row>
    <row r="92" spans="3:8" ht="15">
      <c r="C92" s="85" t="s">
        <v>260</v>
      </c>
      <c r="D92" s="67">
        <f>H91</f>
        <v>2729.8</v>
      </c>
      <c r="E92" s="67">
        <v>1303.95</v>
      </c>
      <c r="F92" s="67">
        <v>837.37</v>
      </c>
      <c r="G92" s="85"/>
      <c r="H92" s="67">
        <f>D92+E92-F92</f>
        <v>3196.38</v>
      </c>
    </row>
    <row r="93" spans="3:8" ht="15">
      <c r="C93" s="85" t="s">
        <v>269</v>
      </c>
      <c r="D93" s="85">
        <v>3196.38</v>
      </c>
      <c r="E93" s="85">
        <v>1303.95</v>
      </c>
      <c r="F93" s="85">
        <v>993.83</v>
      </c>
      <c r="G93" s="85"/>
      <c r="H93" s="85">
        <v>3506.5</v>
      </c>
    </row>
    <row r="94" spans="3:8" ht="15">
      <c r="C94" s="85" t="s">
        <v>279</v>
      </c>
      <c r="D94" s="85">
        <v>3506.5</v>
      </c>
      <c r="E94" s="85">
        <v>1303.95</v>
      </c>
      <c r="F94" s="85">
        <v>1221.19</v>
      </c>
      <c r="G94" s="85"/>
      <c r="H94" s="85">
        <v>3589.26</v>
      </c>
    </row>
    <row r="95" spans="3:8" ht="15">
      <c r="C95" s="85" t="s">
        <v>280</v>
      </c>
      <c r="D95" s="85">
        <v>3589.26</v>
      </c>
      <c r="E95" s="85">
        <v>1303.95</v>
      </c>
      <c r="F95" s="85">
        <v>743.81</v>
      </c>
      <c r="G95" s="85"/>
      <c r="H95" s="85">
        <v>4149.4</v>
      </c>
    </row>
    <row r="96" spans="3:8" ht="15">
      <c r="C96" s="85" t="s">
        <v>281</v>
      </c>
      <c r="D96" s="85">
        <v>4149.4</v>
      </c>
      <c r="E96" s="85">
        <v>1303.95</v>
      </c>
      <c r="F96" s="85">
        <v>1252.46</v>
      </c>
      <c r="G96" s="85"/>
      <c r="H96" s="85">
        <v>4200.89</v>
      </c>
    </row>
    <row r="97" spans="3:8" ht="15">
      <c r="C97" s="85" t="s">
        <v>285</v>
      </c>
      <c r="D97" s="85">
        <v>4200.89</v>
      </c>
      <c r="E97" s="85">
        <v>1303.95</v>
      </c>
      <c r="F97" s="85">
        <v>919.99</v>
      </c>
      <c r="G97" s="85"/>
      <c r="H97" s="85">
        <v>4584.85</v>
      </c>
    </row>
    <row r="98" spans="3:8" ht="15">
      <c r="C98" s="85" t="s">
        <v>295</v>
      </c>
      <c r="D98" s="85">
        <v>4584.85</v>
      </c>
      <c r="E98" s="85">
        <v>1303.95</v>
      </c>
      <c r="F98" s="85">
        <v>1274.64</v>
      </c>
      <c r="G98" s="85"/>
      <c r="H98" s="85">
        <v>4614.16</v>
      </c>
    </row>
    <row r="99" spans="3:8" ht="15">
      <c r="C99" s="85" t="s">
        <v>300</v>
      </c>
      <c r="D99" s="85">
        <v>4614.16</v>
      </c>
      <c r="E99" s="85">
        <v>1303.95</v>
      </c>
      <c r="F99" s="85">
        <v>970.49</v>
      </c>
      <c r="G99" s="85"/>
      <c r="H99" s="85">
        <v>4947.62</v>
      </c>
    </row>
    <row r="100" spans="3:8" ht="15">
      <c r="C100" s="85" t="s">
        <v>305</v>
      </c>
      <c r="D100" s="85">
        <v>4947.62</v>
      </c>
      <c r="E100" s="85">
        <v>1303.95</v>
      </c>
      <c r="F100" s="85">
        <v>3418.52</v>
      </c>
      <c r="G100" s="85"/>
      <c r="H100" s="85">
        <v>2833.05</v>
      </c>
    </row>
    <row r="101" spans="3:8" ht="15">
      <c r="C101" s="85" t="s">
        <v>307</v>
      </c>
      <c r="D101" s="85">
        <v>2833.05</v>
      </c>
      <c r="E101" s="85">
        <v>1303.95</v>
      </c>
      <c r="F101" s="85">
        <v>1432.41</v>
      </c>
      <c r="G101" s="85"/>
      <c r="H101" s="85">
        <v>2704.59</v>
      </c>
    </row>
    <row r="102" spans="3:8" ht="15">
      <c r="C102" s="85" t="s">
        <v>309</v>
      </c>
      <c r="D102" s="85">
        <v>2704.59</v>
      </c>
      <c r="E102" s="85">
        <v>1303.95</v>
      </c>
      <c r="F102" s="85">
        <v>1190.55</v>
      </c>
      <c r="G102" s="85"/>
      <c r="H102" s="85">
        <v>2817.99</v>
      </c>
    </row>
    <row r="103" ht="15">
      <c r="F103" s="55">
        <f>SUM(F92:F101)</f>
        <v>13064.710000000001</v>
      </c>
    </row>
  </sheetData>
  <sheetProtection/>
  <mergeCells count="2">
    <mergeCell ref="D14:E14"/>
    <mergeCell ref="J14:N14"/>
  </mergeCells>
  <printOptions/>
  <pageMargins left="0.7" right="0.7" top="0.39" bottom="0.45" header="0.3" footer="0.3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N104"/>
  <sheetViews>
    <sheetView tabSelected="1" zoomScalePageLayoutView="0" workbookViewId="0" topLeftCell="A62">
      <selection activeCell="L105" sqref="L105"/>
    </sheetView>
  </sheetViews>
  <sheetFormatPr defaultColWidth="9.140625" defaultRowHeight="12.75"/>
  <cols>
    <col min="1" max="1" width="1.8515625" style="55" customWidth="1"/>
    <col min="2" max="2" width="10.28125" style="55" customWidth="1"/>
    <col min="3" max="4" width="12.57421875" style="55" customWidth="1"/>
    <col min="5" max="5" width="9.140625" style="55" customWidth="1"/>
    <col min="6" max="6" width="12.57421875" style="55" customWidth="1"/>
    <col min="7" max="7" width="9.7109375" style="55" customWidth="1"/>
    <col min="8" max="8" width="12.57421875" style="55" customWidth="1"/>
    <col min="9" max="9" width="11.8515625" style="55" customWidth="1"/>
    <col min="10" max="10" width="9.140625" style="55" customWidth="1"/>
    <col min="11" max="11" width="9.28125" style="55" customWidth="1"/>
    <col min="12" max="13" width="9.140625" style="55" customWidth="1"/>
    <col min="14" max="14" width="12.57421875" style="55" customWidth="1"/>
    <col min="15" max="16384" width="9.140625" style="55" customWidth="1"/>
  </cols>
  <sheetData>
    <row r="2" spans="2:14" ht="15">
      <c r="B2" s="54" t="s">
        <v>107</v>
      </c>
      <c r="D2" s="54" t="s">
        <v>310</v>
      </c>
      <c r="E2" s="54" t="s">
        <v>261</v>
      </c>
      <c r="F2" s="54"/>
      <c r="G2" s="54"/>
      <c r="H2" s="54"/>
      <c r="I2" s="54"/>
      <c r="J2" s="54"/>
      <c r="K2" s="54"/>
      <c r="L2" s="54"/>
      <c r="M2" s="54"/>
      <c r="N2" s="54"/>
    </row>
    <row r="3" spans="2:14" ht="9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15" hidden="1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15" hidden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2:14" ht="15">
      <c r="B6" s="56"/>
      <c r="C6" s="56" t="s">
        <v>0</v>
      </c>
      <c r="D6" s="56" t="s">
        <v>1</v>
      </c>
      <c r="E6" s="56" t="s">
        <v>2</v>
      </c>
      <c r="F6" s="56" t="s">
        <v>3</v>
      </c>
      <c r="G6" s="56" t="s">
        <v>4</v>
      </c>
      <c r="H6" s="56" t="s">
        <v>5</v>
      </c>
      <c r="I6" s="54"/>
      <c r="J6" s="54"/>
      <c r="K6" s="54"/>
      <c r="L6" s="54"/>
      <c r="M6" s="54"/>
      <c r="N6" s="54"/>
    </row>
    <row r="7" spans="2:14" ht="15">
      <c r="B7" s="56"/>
      <c r="C7" s="56" t="s">
        <v>6</v>
      </c>
      <c r="D7" s="56"/>
      <c r="E7" s="56"/>
      <c r="F7" s="56" t="s">
        <v>8</v>
      </c>
      <c r="G7" s="56" t="s">
        <v>9</v>
      </c>
      <c r="H7" s="56" t="s">
        <v>10</v>
      </c>
      <c r="I7" s="54"/>
      <c r="J7" s="54"/>
      <c r="K7" s="54"/>
      <c r="L7" s="54"/>
      <c r="M7" s="54"/>
      <c r="N7" s="54"/>
    </row>
    <row r="8" spans="2:14" ht="15">
      <c r="B8" s="56" t="s">
        <v>264</v>
      </c>
      <c r="C8" s="57">
        <v>23575.27</v>
      </c>
      <c r="D8" s="57">
        <v>0</v>
      </c>
      <c r="E8" s="57">
        <v>158.79</v>
      </c>
      <c r="F8" s="56"/>
      <c r="G8" s="57">
        <f>E8</f>
        <v>158.79</v>
      </c>
      <c r="H8" s="57">
        <f>C8+D8-G8</f>
        <v>23416.48</v>
      </c>
      <c r="I8" s="54"/>
      <c r="J8" s="54"/>
      <c r="K8" s="54"/>
      <c r="L8" s="54"/>
      <c r="M8" s="54"/>
      <c r="N8" s="54"/>
    </row>
    <row r="9" spans="2:14" ht="15">
      <c r="B9" s="56" t="s">
        <v>11</v>
      </c>
      <c r="C9" s="57">
        <v>59157.73</v>
      </c>
      <c r="D9" s="58">
        <v>11901.91</v>
      </c>
      <c r="E9" s="57">
        <v>9640.6</v>
      </c>
      <c r="F9" s="56"/>
      <c r="G9" s="57">
        <f>E9</f>
        <v>9640.6</v>
      </c>
      <c r="H9" s="57">
        <f>C9+D9-G9</f>
        <v>61419.04</v>
      </c>
      <c r="I9" s="54"/>
      <c r="J9" s="54"/>
      <c r="K9" s="54"/>
      <c r="L9" s="54"/>
      <c r="M9" s="54"/>
      <c r="N9" s="54"/>
    </row>
    <row r="10" spans="2:14" ht="15">
      <c r="B10" s="56" t="s">
        <v>12</v>
      </c>
      <c r="C10" s="56"/>
      <c r="D10" s="57">
        <f>SUM(D8:D9)</f>
        <v>11901.91</v>
      </c>
      <c r="E10" s="56"/>
      <c r="F10" s="56"/>
      <c r="G10" s="57">
        <f>SUM(G8:G9)</f>
        <v>9799.390000000001</v>
      </c>
      <c r="H10" s="56"/>
      <c r="I10" s="54"/>
      <c r="J10" s="54"/>
      <c r="K10" s="54"/>
      <c r="L10" s="54"/>
      <c r="M10" s="54"/>
      <c r="N10" s="54"/>
    </row>
    <row r="11" spans="2:14" ht="15">
      <c r="B11" s="59" t="s">
        <v>191</v>
      </c>
      <c r="C11" s="59"/>
      <c r="D11" s="59"/>
      <c r="E11" s="59"/>
      <c r="F11" s="59"/>
      <c r="G11" s="59"/>
      <c r="H11" s="59"/>
      <c r="I11" s="54"/>
      <c r="J11" s="54"/>
      <c r="K11" s="54"/>
      <c r="L11" s="54"/>
      <c r="M11" s="54"/>
      <c r="N11" s="54"/>
    </row>
    <row r="12" spans="2:14" ht="1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3" customHeight="1"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2:14" ht="15">
      <c r="B14" s="54"/>
      <c r="C14" s="56"/>
      <c r="D14" s="142" t="s">
        <v>24</v>
      </c>
      <c r="E14" s="143"/>
      <c r="F14" s="56"/>
      <c r="G14" s="56"/>
      <c r="H14" s="56"/>
      <c r="I14" s="56" t="s">
        <v>20</v>
      </c>
      <c r="J14" s="145"/>
      <c r="K14" s="145"/>
      <c r="L14" s="145"/>
      <c r="M14" s="145"/>
      <c r="N14" s="145"/>
    </row>
    <row r="15" spans="2:14" ht="15">
      <c r="B15" s="54"/>
      <c r="C15" s="60" t="s">
        <v>294</v>
      </c>
      <c r="D15" s="56"/>
      <c r="E15" s="56"/>
      <c r="F15" s="56"/>
      <c r="G15" s="56"/>
      <c r="H15" s="56"/>
      <c r="I15" s="56"/>
      <c r="J15" s="59"/>
      <c r="K15" s="59"/>
      <c r="L15" s="59"/>
      <c r="M15" s="59"/>
      <c r="N15" s="59"/>
    </row>
    <row r="16" spans="2:14" ht="15">
      <c r="B16" s="54"/>
      <c r="C16" s="63"/>
      <c r="D16" s="64"/>
      <c r="E16" s="65"/>
      <c r="F16" s="66"/>
      <c r="G16" s="56"/>
      <c r="H16" s="56"/>
      <c r="I16" s="56"/>
      <c r="J16" s="59"/>
      <c r="K16" s="59"/>
      <c r="L16" s="59"/>
      <c r="M16" s="59"/>
      <c r="N16" s="59"/>
    </row>
    <row r="17" spans="2:14" ht="15">
      <c r="B17" s="54"/>
      <c r="C17" s="56"/>
      <c r="D17" s="56"/>
      <c r="E17" s="56"/>
      <c r="F17" s="56"/>
      <c r="G17" s="56"/>
      <c r="H17" s="54" t="s">
        <v>69</v>
      </c>
      <c r="I17" s="57">
        <f>SUM(I16:I16)</f>
        <v>0</v>
      </c>
      <c r="J17" s="59"/>
      <c r="K17" s="59"/>
      <c r="L17" s="59"/>
      <c r="M17" s="59"/>
      <c r="N17" s="59"/>
    </row>
    <row r="18" spans="2:14" ht="15">
      <c r="B18" s="54"/>
      <c r="C18" s="56"/>
      <c r="D18" s="56"/>
      <c r="E18" s="56"/>
      <c r="F18" s="56"/>
      <c r="G18" s="56"/>
      <c r="H18" s="56"/>
      <c r="I18" s="56"/>
      <c r="J18" s="59"/>
      <c r="K18" s="59"/>
      <c r="L18" s="59"/>
      <c r="M18" s="59"/>
      <c r="N18" s="59"/>
    </row>
    <row r="19" spans="2:14" ht="15">
      <c r="B19" s="54"/>
      <c r="C19" s="37" t="s">
        <v>287</v>
      </c>
      <c r="D19" s="98"/>
      <c r="E19" s="98"/>
      <c r="F19" s="67">
        <v>1116.5</v>
      </c>
      <c r="G19" s="56"/>
      <c r="H19" s="56">
        <v>7.55</v>
      </c>
      <c r="I19" s="68">
        <f>F19*H19</f>
        <v>8429.574999999999</v>
      </c>
      <c r="J19" s="59"/>
      <c r="K19" s="59"/>
      <c r="L19" s="59"/>
      <c r="M19" s="59"/>
      <c r="N19" s="59"/>
    </row>
    <row r="20" spans="2:14" ht="15">
      <c r="B20" s="54"/>
      <c r="C20" s="37" t="s">
        <v>288</v>
      </c>
      <c r="D20" s="98"/>
      <c r="E20" s="98"/>
      <c r="F20" s="67"/>
      <c r="G20" s="56"/>
      <c r="H20" s="56"/>
      <c r="I20" s="57"/>
      <c r="J20" s="59"/>
      <c r="K20" s="59"/>
      <c r="L20" s="59"/>
      <c r="M20" s="59"/>
      <c r="N20" s="59"/>
    </row>
    <row r="21" spans="2:14" ht="15">
      <c r="B21" s="54"/>
      <c r="C21" s="37" t="s">
        <v>289</v>
      </c>
      <c r="D21" s="37" t="s">
        <v>290</v>
      </c>
      <c r="E21" s="98"/>
      <c r="F21" s="67"/>
      <c r="G21" s="56"/>
      <c r="H21" s="56"/>
      <c r="I21" s="68"/>
      <c r="J21" s="59"/>
      <c r="K21" s="59"/>
      <c r="L21" s="59"/>
      <c r="M21" s="59"/>
      <c r="N21" s="59"/>
    </row>
    <row r="22" spans="2:14" ht="15">
      <c r="B22" s="54"/>
      <c r="C22" s="37" t="s">
        <v>291</v>
      </c>
      <c r="D22" s="98"/>
      <c r="E22" s="98"/>
      <c r="F22" s="67"/>
      <c r="G22" s="56"/>
      <c r="H22" s="56"/>
      <c r="I22" s="57">
        <f>F22*1.14</f>
        <v>0</v>
      </c>
      <c r="J22" s="59"/>
      <c r="K22" s="59"/>
      <c r="L22" s="59"/>
      <c r="M22" s="59"/>
      <c r="N22" s="59"/>
    </row>
    <row r="23" spans="2:14" ht="15">
      <c r="B23" s="54"/>
      <c r="C23" s="56"/>
      <c r="D23" s="56"/>
      <c r="E23" s="56"/>
      <c r="F23" s="56"/>
      <c r="G23" s="56"/>
      <c r="H23" s="56"/>
      <c r="I23" s="56"/>
      <c r="J23" s="59"/>
      <c r="K23" s="59"/>
      <c r="L23" s="59"/>
      <c r="M23" s="59"/>
      <c r="N23" s="59"/>
    </row>
    <row r="24" spans="2:14" ht="1.5" customHeight="1">
      <c r="B24" s="54"/>
      <c r="C24" s="56"/>
      <c r="D24" s="56"/>
      <c r="E24" s="56"/>
      <c r="F24" s="56"/>
      <c r="G24" s="56"/>
      <c r="H24" s="56"/>
      <c r="I24" s="56"/>
      <c r="J24" s="59"/>
      <c r="K24" s="59"/>
      <c r="L24" s="59"/>
      <c r="M24" s="59"/>
      <c r="N24" s="59"/>
    </row>
    <row r="25" spans="2:14" ht="16.5" customHeight="1">
      <c r="B25" s="54"/>
      <c r="C25" s="59"/>
      <c r="D25" s="56"/>
      <c r="E25" s="56"/>
      <c r="F25" s="56"/>
      <c r="G25" s="89" t="s">
        <v>26</v>
      </c>
      <c r="H25" s="89"/>
      <c r="I25" s="86">
        <f>SUM(I19:I24)</f>
        <v>8429.574999999999</v>
      </c>
      <c r="J25" s="59"/>
      <c r="K25" s="59"/>
      <c r="L25" s="59"/>
      <c r="M25" s="59"/>
      <c r="N25" s="59"/>
    </row>
    <row r="26" spans="2:14" ht="15">
      <c r="B26" s="54"/>
      <c r="C26" s="5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ht="0.75" customHeight="1" hidden="1">
      <c r="B27" s="54"/>
      <c r="C27" s="54"/>
      <c r="D27" s="54"/>
      <c r="E27" s="54"/>
      <c r="F27" s="54"/>
      <c r="G27" s="54"/>
      <c r="H27" s="54"/>
      <c r="I27" s="59"/>
      <c r="J27" s="59"/>
      <c r="K27" s="59"/>
      <c r="L27" s="59"/>
      <c r="M27" s="59"/>
      <c r="N27" s="59"/>
    </row>
    <row r="28" spans="2:14" ht="15" hidden="1">
      <c r="B28" s="54"/>
      <c r="C28" s="54"/>
      <c r="D28" s="54"/>
      <c r="E28" s="54"/>
      <c r="F28" s="54"/>
      <c r="G28" s="54"/>
      <c r="H28" s="54"/>
      <c r="I28" s="59"/>
      <c r="J28" s="59"/>
      <c r="K28" s="59"/>
      <c r="L28" s="59"/>
      <c r="M28" s="59"/>
      <c r="N28" s="59"/>
    </row>
    <row r="29" spans="2:14" ht="15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5">
      <c r="B30" s="54"/>
      <c r="C30" s="54"/>
      <c r="D30" s="54"/>
      <c r="E30" s="54" t="s">
        <v>76</v>
      </c>
      <c r="F30" s="54"/>
      <c r="G30" s="54"/>
      <c r="H30" s="54"/>
      <c r="I30" s="54"/>
      <c r="J30" s="54"/>
      <c r="K30" s="54"/>
      <c r="L30" s="54"/>
      <c r="M30" s="54"/>
      <c r="N30" s="54"/>
    </row>
    <row r="31" spans="2:14" ht="15">
      <c r="B31" s="54"/>
      <c r="D31" s="54"/>
      <c r="E31" s="54" t="s">
        <v>37</v>
      </c>
      <c r="F31" s="54"/>
      <c r="G31" s="59"/>
      <c r="H31" s="54"/>
      <c r="I31" s="90">
        <v>13.5</v>
      </c>
      <c r="J31" s="90" t="s">
        <v>263</v>
      </c>
      <c r="K31" s="90"/>
      <c r="L31" s="91">
        <f>129.6*5.11</f>
        <v>662.256</v>
      </c>
      <c r="M31" s="54"/>
      <c r="N31" s="54"/>
    </row>
    <row r="32" spans="2:14" ht="15" hidden="1">
      <c r="B32" s="54"/>
      <c r="D32" s="54"/>
      <c r="E32" s="54"/>
      <c r="F32" s="54"/>
      <c r="G32" s="59"/>
      <c r="H32" s="54"/>
      <c r="I32" s="54"/>
      <c r="J32" s="54" t="s">
        <v>130</v>
      </c>
      <c r="K32" s="54"/>
      <c r="L32" s="54"/>
      <c r="M32" s="54"/>
      <c r="N32" s="54"/>
    </row>
    <row r="33" spans="9:14" ht="15">
      <c r="I33" s="90">
        <v>13.5</v>
      </c>
      <c r="J33" s="54" t="s">
        <v>262</v>
      </c>
      <c r="K33" s="54"/>
      <c r="L33" s="69">
        <f>60*5.11</f>
        <v>306.6</v>
      </c>
      <c r="M33" s="54"/>
      <c r="N33" s="54"/>
    </row>
    <row r="34" spans="9:14" ht="12" customHeight="1">
      <c r="I34" s="54"/>
      <c r="J34" s="54"/>
      <c r="K34" s="54"/>
      <c r="L34" s="54"/>
      <c r="M34" s="54"/>
      <c r="N34" s="54"/>
    </row>
    <row r="35" ht="15" hidden="1"/>
    <row r="36" ht="15" hidden="1"/>
    <row r="37" ht="15" hidden="1"/>
    <row r="38" ht="15" hidden="1"/>
    <row r="39" ht="15" hidden="1"/>
    <row r="40" spans="3:7" ht="18.75">
      <c r="C40" s="55" t="s">
        <v>249</v>
      </c>
      <c r="D40" s="108" t="s">
        <v>77</v>
      </c>
      <c r="E40" s="108"/>
      <c r="F40" s="108" t="s">
        <v>296</v>
      </c>
      <c r="G40" s="108"/>
    </row>
    <row r="41" spans="3:7" ht="18.75">
      <c r="C41" s="109"/>
      <c r="D41" s="108"/>
      <c r="E41" s="108" t="s">
        <v>221</v>
      </c>
      <c r="F41" s="108" t="s">
        <v>108</v>
      </c>
      <c r="G41" s="108"/>
    </row>
    <row r="42" spans="3:7" ht="18.75">
      <c r="C42" s="70">
        <v>1116.5</v>
      </c>
      <c r="D42" s="108"/>
      <c r="E42" s="108"/>
      <c r="F42" s="108" t="str">
        <f>D2</f>
        <v>декабрь 2012г</v>
      </c>
      <c r="G42" s="108"/>
    </row>
    <row r="43" spans="3:8" ht="15">
      <c r="C43" s="71" t="s">
        <v>79</v>
      </c>
      <c r="D43" s="71" t="s">
        <v>80</v>
      </c>
      <c r="E43" s="71"/>
      <c r="F43" s="71"/>
      <c r="G43" s="71" t="s">
        <v>81</v>
      </c>
      <c r="H43" s="71" t="s">
        <v>82</v>
      </c>
    </row>
    <row r="44" spans="3:8" ht="20.25" customHeight="1">
      <c r="C44" s="115">
        <v>1</v>
      </c>
      <c r="D44" s="116" t="s">
        <v>265</v>
      </c>
      <c r="E44" s="117"/>
      <c r="F44" s="117"/>
      <c r="G44" s="117"/>
      <c r="H44" s="102">
        <v>11901.91</v>
      </c>
    </row>
    <row r="45" spans="3:8" ht="15">
      <c r="C45" s="76" t="s">
        <v>196</v>
      </c>
      <c r="D45" s="62" t="s">
        <v>125</v>
      </c>
      <c r="E45" s="62"/>
      <c r="F45" s="62"/>
      <c r="G45" s="62"/>
      <c r="H45" s="103"/>
    </row>
    <row r="46" spans="3:8" ht="15">
      <c r="C46" s="76" t="s">
        <v>276</v>
      </c>
      <c r="D46" s="62" t="s">
        <v>266</v>
      </c>
      <c r="E46" s="62"/>
      <c r="F46" s="62"/>
      <c r="G46" s="62"/>
      <c r="H46" s="103"/>
    </row>
    <row r="47" spans="3:8" ht="18.75">
      <c r="C47" s="115">
        <v>2</v>
      </c>
      <c r="D47" s="116" t="s">
        <v>2</v>
      </c>
      <c r="E47" s="117"/>
      <c r="F47" s="117"/>
      <c r="G47" s="117"/>
      <c r="H47" s="102">
        <v>9799.39</v>
      </c>
    </row>
    <row r="48" spans="3:8" ht="15">
      <c r="C48" s="76"/>
      <c r="D48" s="62"/>
      <c r="E48" s="62"/>
      <c r="F48" s="62"/>
      <c r="G48" s="62"/>
      <c r="H48" s="104"/>
    </row>
    <row r="49" spans="3:11" ht="18.75">
      <c r="C49" s="115">
        <v>4</v>
      </c>
      <c r="D49" s="116" t="s">
        <v>87</v>
      </c>
      <c r="E49" s="117"/>
      <c r="F49" s="117"/>
      <c r="G49" s="116"/>
      <c r="H49" s="105">
        <v>8429.58</v>
      </c>
      <c r="I49" s="92">
        <f>H49-I25</f>
        <v>0.005000000001018634</v>
      </c>
      <c r="K49" s="97"/>
    </row>
    <row r="50" spans="3:8" ht="15.75">
      <c r="C50" s="76"/>
      <c r="D50" s="120" t="s">
        <v>287</v>
      </c>
      <c r="E50" s="120"/>
      <c r="F50" s="120"/>
      <c r="G50" s="121">
        <v>7.55</v>
      </c>
      <c r="H50" s="68">
        <f>I19</f>
        <v>8429.574999999999</v>
      </c>
    </row>
    <row r="51" spans="3:8" ht="15">
      <c r="C51" s="76"/>
      <c r="D51" s="120" t="s">
        <v>288</v>
      </c>
      <c r="E51" s="120"/>
      <c r="F51" s="120"/>
      <c r="G51" s="122" t="s">
        <v>302</v>
      </c>
      <c r="H51" s="106"/>
    </row>
    <row r="52" spans="3:8" ht="15">
      <c r="C52" s="76"/>
      <c r="D52" s="120" t="s">
        <v>289</v>
      </c>
      <c r="E52" s="120" t="s">
        <v>290</v>
      </c>
      <c r="F52" s="120"/>
      <c r="G52" s="122" t="s">
        <v>303</v>
      </c>
      <c r="H52" s="106"/>
    </row>
    <row r="53" spans="3:8" ht="15">
      <c r="C53" s="76"/>
      <c r="D53" s="120" t="s">
        <v>291</v>
      </c>
      <c r="E53" s="120"/>
      <c r="F53" s="120"/>
      <c r="G53" s="122"/>
      <c r="H53" s="107"/>
    </row>
    <row r="54" spans="3:8" ht="15">
      <c r="C54" s="76"/>
      <c r="D54" s="37" t="s">
        <v>203</v>
      </c>
      <c r="E54" s="37"/>
      <c r="F54" s="37"/>
      <c r="G54" s="123">
        <v>2.22</v>
      </c>
      <c r="H54" s="107">
        <f>C42*G54</f>
        <v>2478.63</v>
      </c>
    </row>
    <row r="55" spans="3:8" ht="15">
      <c r="C55" s="76"/>
      <c r="D55" s="37" t="s">
        <v>204</v>
      </c>
      <c r="E55" s="37"/>
      <c r="F55" s="37"/>
      <c r="G55" s="123"/>
      <c r="H55" s="107"/>
    </row>
    <row r="56" spans="3:8" ht="15">
      <c r="C56" s="76"/>
      <c r="D56" s="37" t="s">
        <v>205</v>
      </c>
      <c r="E56" s="37"/>
      <c r="F56" s="37"/>
      <c r="G56" s="123">
        <v>0.69</v>
      </c>
      <c r="H56" s="107">
        <f>C42*G56</f>
        <v>770.385</v>
      </c>
    </row>
    <row r="57" spans="3:8" ht="15">
      <c r="C57" s="76"/>
      <c r="D57" s="37" t="s">
        <v>206</v>
      </c>
      <c r="E57" s="37"/>
      <c r="F57" s="37"/>
      <c r="G57" s="123"/>
      <c r="H57" s="107"/>
    </row>
    <row r="58" spans="3:8" ht="15">
      <c r="C58" s="76"/>
      <c r="D58" s="37" t="s">
        <v>207</v>
      </c>
      <c r="E58" s="37"/>
      <c r="F58" s="37"/>
      <c r="G58" s="123">
        <v>3.68</v>
      </c>
      <c r="H58" s="107">
        <f>C42*G58</f>
        <v>4108.72</v>
      </c>
    </row>
    <row r="59" spans="3:8" ht="15">
      <c r="C59" s="76"/>
      <c r="D59" s="37" t="s">
        <v>208</v>
      </c>
      <c r="E59" s="37"/>
      <c r="F59" s="37" t="s">
        <v>209</v>
      </c>
      <c r="G59" s="123"/>
      <c r="H59" s="107"/>
    </row>
    <row r="60" spans="3:8" ht="15">
      <c r="C60" s="76"/>
      <c r="D60" s="37" t="s">
        <v>205</v>
      </c>
      <c r="E60" s="37"/>
      <c r="F60" s="37"/>
      <c r="G60" s="123">
        <v>0.57</v>
      </c>
      <c r="H60" s="107">
        <f>C42*G60</f>
        <v>636.405</v>
      </c>
    </row>
    <row r="61" spans="3:8" ht="15">
      <c r="C61" s="76"/>
      <c r="D61" s="37" t="s">
        <v>210</v>
      </c>
      <c r="E61" s="37"/>
      <c r="F61" s="37"/>
      <c r="G61" s="123"/>
      <c r="H61" s="107"/>
    </row>
    <row r="62" spans="3:8" ht="14.25" customHeight="1">
      <c r="C62" s="76"/>
      <c r="D62" s="37" t="s">
        <v>211</v>
      </c>
      <c r="E62" s="37"/>
      <c r="F62" s="37"/>
      <c r="G62" s="123">
        <v>0.39</v>
      </c>
      <c r="H62" s="107">
        <f>C42*G62</f>
        <v>435.435</v>
      </c>
    </row>
    <row r="63" spans="3:8" ht="18.75">
      <c r="C63" s="115"/>
      <c r="D63" s="116" t="s">
        <v>95</v>
      </c>
      <c r="E63" s="117"/>
      <c r="F63" s="82" t="s">
        <v>297</v>
      </c>
      <c r="G63" s="119">
        <v>3.11</v>
      </c>
      <c r="H63" s="86">
        <f>C42*G63</f>
        <v>3472.315</v>
      </c>
    </row>
    <row r="64" spans="3:8" ht="15">
      <c r="C64" s="81"/>
      <c r="D64" s="110"/>
      <c r="E64" s="111"/>
      <c r="F64" s="82" t="s">
        <v>196</v>
      </c>
      <c r="G64" s="82"/>
      <c r="H64" s="112">
        <f>H47-H50</f>
        <v>1369.8150000000005</v>
      </c>
    </row>
    <row r="65" spans="3:8" ht="15.75">
      <c r="C65" s="113" t="s">
        <v>298</v>
      </c>
      <c r="D65" s="113"/>
      <c r="E65" s="113"/>
      <c r="F65" s="113"/>
      <c r="G65" s="114"/>
      <c r="H65" s="114"/>
    </row>
    <row r="66" spans="3:8" ht="15">
      <c r="C66" s="76"/>
      <c r="D66" s="62" t="s">
        <v>272</v>
      </c>
      <c r="E66" s="62"/>
      <c r="F66" s="62"/>
      <c r="G66" s="62" t="s">
        <v>84</v>
      </c>
      <c r="H66" s="62"/>
    </row>
    <row r="67" spans="3:8" ht="15">
      <c r="C67" s="76"/>
      <c r="D67" s="62"/>
      <c r="E67" s="62"/>
      <c r="F67" s="62"/>
      <c r="G67" s="62"/>
      <c r="H67" s="62"/>
    </row>
    <row r="68" spans="3:8" ht="15">
      <c r="C68" s="76" t="s">
        <v>273</v>
      </c>
      <c r="D68" s="62" t="s">
        <v>99</v>
      </c>
      <c r="E68" s="62"/>
      <c r="F68" s="62"/>
      <c r="G68" s="62" t="s">
        <v>84</v>
      </c>
      <c r="H68" s="67">
        <v>25695.02</v>
      </c>
    </row>
    <row r="69" spans="3:8" ht="15">
      <c r="C69" s="76"/>
      <c r="D69" s="62" t="s">
        <v>274</v>
      </c>
      <c r="E69" s="62"/>
      <c r="F69" s="62"/>
      <c r="G69" s="62" t="s">
        <v>84</v>
      </c>
      <c r="H69" s="67">
        <v>31573.18</v>
      </c>
    </row>
    <row r="70" spans="3:8" ht="15">
      <c r="C70" s="76"/>
      <c r="D70" s="62" t="s">
        <v>101</v>
      </c>
      <c r="E70" s="62"/>
      <c r="F70" s="62"/>
      <c r="G70" s="62" t="s">
        <v>84</v>
      </c>
      <c r="H70" s="62"/>
    </row>
    <row r="71" spans="3:8" ht="15">
      <c r="C71" s="76"/>
      <c r="D71" s="62"/>
      <c r="E71" s="62"/>
      <c r="F71" s="62"/>
      <c r="G71" s="62"/>
      <c r="H71" s="62"/>
    </row>
    <row r="72" spans="3:8" ht="15">
      <c r="C72" s="76"/>
      <c r="D72" s="62" t="s">
        <v>102</v>
      </c>
      <c r="E72" s="62"/>
      <c r="F72" s="62"/>
      <c r="G72" s="62" t="s">
        <v>84</v>
      </c>
      <c r="H72" s="62"/>
    </row>
    <row r="73" spans="3:8" ht="15">
      <c r="C73" s="94"/>
      <c r="D73" s="95" t="s">
        <v>275</v>
      </c>
      <c r="E73" s="95"/>
      <c r="F73" s="95"/>
      <c r="G73" s="95" t="s">
        <v>84</v>
      </c>
      <c r="H73" s="96">
        <f>H69+H47-H49</f>
        <v>32942.99</v>
      </c>
    </row>
    <row r="74" spans="3:8" ht="15">
      <c r="C74" s="62"/>
      <c r="D74" s="62"/>
      <c r="E74" s="62"/>
      <c r="F74" s="62"/>
      <c r="G74" s="62"/>
      <c r="H74" s="62"/>
    </row>
    <row r="75" ht="15">
      <c r="E75" s="55" t="s">
        <v>104</v>
      </c>
    </row>
    <row r="76" ht="15.75" thickBot="1">
      <c r="E76" s="55" t="s">
        <v>105</v>
      </c>
    </row>
    <row r="77" spans="3:8" ht="15.75" thickBot="1">
      <c r="C77" s="99" t="s">
        <v>99</v>
      </c>
      <c r="D77" s="100"/>
      <c r="E77" s="100"/>
      <c r="F77" s="100" t="s">
        <v>292</v>
      </c>
      <c r="G77" s="100"/>
      <c r="H77" s="101" t="s">
        <v>293</v>
      </c>
    </row>
    <row r="78" spans="3:8" ht="15">
      <c r="C78" s="85" t="s">
        <v>193</v>
      </c>
      <c r="D78" s="85" t="s">
        <v>194</v>
      </c>
      <c r="E78" s="85" t="s">
        <v>195</v>
      </c>
      <c r="F78" s="85" t="s">
        <v>196</v>
      </c>
      <c r="G78" s="85"/>
      <c r="H78" s="85" t="s">
        <v>197</v>
      </c>
    </row>
    <row r="79" spans="3:8" ht="15" hidden="1">
      <c r="C79" s="85" t="s">
        <v>198</v>
      </c>
      <c r="D79" s="85"/>
      <c r="E79" s="85"/>
      <c r="F79" s="85">
        <v>472.56</v>
      </c>
      <c r="G79" s="85"/>
      <c r="H79" s="85">
        <v>827.49</v>
      </c>
    </row>
    <row r="80" spans="3:8" ht="15" hidden="1">
      <c r="C80" s="85" t="s">
        <v>213</v>
      </c>
      <c r="D80" s="85">
        <v>827.49</v>
      </c>
      <c r="E80" s="85">
        <v>1300.05</v>
      </c>
      <c r="F80" s="85">
        <v>679.84</v>
      </c>
      <c r="G80" s="85"/>
      <c r="H80" s="85">
        <v>1447.7</v>
      </c>
    </row>
    <row r="81" spans="3:8" ht="15" hidden="1">
      <c r="C81" s="85" t="s">
        <v>225</v>
      </c>
      <c r="D81" s="85">
        <v>1447.7</v>
      </c>
      <c r="E81" s="85">
        <v>1300.05</v>
      </c>
      <c r="F81" s="85">
        <v>933.03</v>
      </c>
      <c r="G81" s="85"/>
      <c r="H81" s="85">
        <v>1814.72</v>
      </c>
    </row>
    <row r="82" spans="3:8" ht="15" hidden="1">
      <c r="C82" s="85" t="s">
        <v>228</v>
      </c>
      <c r="D82" s="85">
        <v>1814.72</v>
      </c>
      <c r="E82" s="85">
        <v>1300.05</v>
      </c>
      <c r="F82" s="85">
        <v>1396.51</v>
      </c>
      <c r="G82" s="85"/>
      <c r="H82" s="85">
        <v>1718.26</v>
      </c>
    </row>
    <row r="83" spans="3:8" ht="15" hidden="1">
      <c r="C83" s="85" t="s">
        <v>229</v>
      </c>
      <c r="D83" s="85">
        <v>1718.26</v>
      </c>
      <c r="E83" s="85">
        <v>1300.05</v>
      </c>
      <c r="F83" s="85">
        <v>849.29</v>
      </c>
      <c r="G83" s="85"/>
      <c r="H83" s="85">
        <v>2169.03</v>
      </c>
    </row>
    <row r="84" spans="3:8" ht="15" hidden="1">
      <c r="C84" s="85" t="s">
        <v>242</v>
      </c>
      <c r="D84" s="85">
        <v>2169.03</v>
      </c>
      <c r="E84" s="85">
        <v>1300.05</v>
      </c>
      <c r="F84" s="85">
        <v>1499.5</v>
      </c>
      <c r="G84" s="85"/>
      <c r="H84" s="85">
        <v>1969.58</v>
      </c>
    </row>
    <row r="85" spans="3:8" ht="15" hidden="1">
      <c r="C85" s="85" t="s">
        <v>243</v>
      </c>
      <c r="D85" s="85">
        <v>1969.58</v>
      </c>
      <c r="E85" s="85">
        <v>1300.05</v>
      </c>
      <c r="F85" s="85">
        <v>873.96</v>
      </c>
      <c r="G85" s="85"/>
      <c r="H85" s="85">
        <v>2395.67</v>
      </c>
    </row>
    <row r="86" spans="3:8" ht="15" hidden="1">
      <c r="C86" s="85" t="s">
        <v>245</v>
      </c>
      <c r="D86" s="85">
        <v>23965.67</v>
      </c>
      <c r="E86" s="85">
        <v>1300.05</v>
      </c>
      <c r="F86" s="85">
        <v>1051.17</v>
      </c>
      <c r="G86" s="85"/>
      <c r="H86" s="85">
        <v>2644.55</v>
      </c>
    </row>
    <row r="87" spans="3:8" ht="15" hidden="1">
      <c r="C87" s="85" t="s">
        <v>248</v>
      </c>
      <c r="D87" s="85">
        <v>2644.56</v>
      </c>
      <c r="E87" s="85">
        <v>1303.95</v>
      </c>
      <c r="F87" s="85">
        <v>1166.63</v>
      </c>
      <c r="G87" s="85"/>
      <c r="H87" s="85">
        <v>2785.77</v>
      </c>
    </row>
    <row r="88" spans="3:8" ht="15" hidden="1">
      <c r="C88" s="85" t="s">
        <v>251</v>
      </c>
      <c r="D88" s="85">
        <v>2785.77</v>
      </c>
      <c r="E88" s="85">
        <v>1303.95</v>
      </c>
      <c r="F88" s="85">
        <v>929.02</v>
      </c>
      <c r="G88" s="85"/>
      <c r="H88" s="85">
        <v>3160.7</v>
      </c>
    </row>
    <row r="89" spans="3:8" ht="15" hidden="1">
      <c r="C89" s="85" t="s">
        <v>254</v>
      </c>
      <c r="D89" s="85">
        <v>3160.7</v>
      </c>
      <c r="E89" s="85">
        <v>1303.95</v>
      </c>
      <c r="F89" s="85">
        <v>974.66</v>
      </c>
      <c r="G89" s="85"/>
      <c r="H89" s="85">
        <v>3489.99</v>
      </c>
    </row>
    <row r="90" spans="3:8" ht="15" hidden="1">
      <c r="C90" s="85" t="s">
        <v>255</v>
      </c>
      <c r="D90" s="85">
        <v>3489.99</v>
      </c>
      <c r="E90" s="85">
        <v>1303.95</v>
      </c>
      <c r="F90" s="85">
        <v>1417.71</v>
      </c>
      <c r="G90" s="85"/>
      <c r="H90" s="85">
        <v>3376.23</v>
      </c>
    </row>
    <row r="91" spans="3:8" ht="15" hidden="1">
      <c r="C91" s="85" t="s">
        <v>257</v>
      </c>
      <c r="D91" s="85">
        <v>3376.23</v>
      </c>
      <c r="E91" s="85">
        <v>1303.95</v>
      </c>
      <c r="F91" s="85">
        <v>1950.38</v>
      </c>
      <c r="G91" s="85"/>
      <c r="H91" s="85">
        <v>2729.8</v>
      </c>
    </row>
    <row r="92" spans="3:8" ht="15">
      <c r="C92" s="85" t="s">
        <v>260</v>
      </c>
      <c r="D92" s="67">
        <f>H91</f>
        <v>2729.8</v>
      </c>
      <c r="E92" s="67">
        <v>1303.95</v>
      </c>
      <c r="F92" s="67">
        <v>837.37</v>
      </c>
      <c r="G92" s="85"/>
      <c r="H92" s="67">
        <f>D92+E92-F92</f>
        <v>3196.38</v>
      </c>
    </row>
    <row r="93" spans="3:8" ht="15">
      <c r="C93" s="85" t="s">
        <v>269</v>
      </c>
      <c r="D93" s="85">
        <v>3196.38</v>
      </c>
      <c r="E93" s="85">
        <v>1303.95</v>
      </c>
      <c r="F93" s="85">
        <v>993.83</v>
      </c>
      <c r="G93" s="85"/>
      <c r="H93" s="85">
        <v>3506.5</v>
      </c>
    </row>
    <row r="94" spans="3:8" ht="15">
      <c r="C94" s="85" t="s">
        <v>279</v>
      </c>
      <c r="D94" s="85">
        <v>3506.5</v>
      </c>
      <c r="E94" s="85">
        <v>1303.95</v>
      </c>
      <c r="F94" s="85">
        <v>1221.19</v>
      </c>
      <c r="G94" s="85"/>
      <c r="H94" s="85">
        <v>3589.26</v>
      </c>
    </row>
    <row r="95" spans="3:8" ht="15">
      <c r="C95" s="85" t="s">
        <v>280</v>
      </c>
      <c r="D95" s="85">
        <v>3589.26</v>
      </c>
      <c r="E95" s="85">
        <v>1303.95</v>
      </c>
      <c r="F95" s="85">
        <v>743.81</v>
      </c>
      <c r="G95" s="85"/>
      <c r="H95" s="85">
        <v>4149.4</v>
      </c>
    </row>
    <row r="96" spans="3:8" ht="15">
      <c r="C96" s="85" t="s">
        <v>281</v>
      </c>
      <c r="D96" s="85">
        <v>4149.4</v>
      </c>
      <c r="E96" s="85">
        <v>1303.95</v>
      </c>
      <c r="F96" s="85">
        <v>1252.46</v>
      </c>
      <c r="G96" s="85"/>
      <c r="H96" s="85">
        <v>4200.89</v>
      </c>
    </row>
    <row r="97" spans="3:8" ht="15">
      <c r="C97" s="85" t="s">
        <v>285</v>
      </c>
      <c r="D97" s="85">
        <v>4200.89</v>
      </c>
      <c r="E97" s="85">
        <v>1303.95</v>
      </c>
      <c r="F97" s="85">
        <v>919.99</v>
      </c>
      <c r="G97" s="85"/>
      <c r="H97" s="85">
        <v>4584.85</v>
      </c>
    </row>
    <row r="98" spans="3:8" ht="15">
      <c r="C98" s="85" t="s">
        <v>295</v>
      </c>
      <c r="D98" s="85">
        <v>4584.85</v>
      </c>
      <c r="E98" s="85">
        <v>1303.95</v>
      </c>
      <c r="F98" s="85">
        <v>1274.64</v>
      </c>
      <c r="G98" s="85"/>
      <c r="H98" s="85">
        <v>4614.16</v>
      </c>
    </row>
    <row r="99" spans="3:8" ht="15">
      <c r="C99" s="85" t="s">
        <v>300</v>
      </c>
      <c r="D99" s="85">
        <v>4614.16</v>
      </c>
      <c r="E99" s="85">
        <v>1303.95</v>
      </c>
      <c r="F99" s="85">
        <v>970.49</v>
      </c>
      <c r="G99" s="85"/>
      <c r="H99" s="85">
        <v>4947.62</v>
      </c>
    </row>
    <row r="100" spans="3:8" ht="15">
      <c r="C100" s="85" t="s">
        <v>305</v>
      </c>
      <c r="D100" s="85">
        <v>4947.62</v>
      </c>
      <c r="E100" s="85">
        <v>1303.95</v>
      </c>
      <c r="F100" s="85">
        <v>3418.52</v>
      </c>
      <c r="G100" s="85"/>
      <c r="H100" s="85">
        <v>2833.05</v>
      </c>
    </row>
    <row r="101" spans="3:8" ht="15">
      <c r="C101" s="85" t="s">
        <v>307</v>
      </c>
      <c r="D101" s="85">
        <v>2833.05</v>
      </c>
      <c r="E101" s="85">
        <v>1303.95</v>
      </c>
      <c r="F101" s="85">
        <v>1432.41</v>
      </c>
      <c r="G101" s="85"/>
      <c r="H101" s="85">
        <v>2704.59</v>
      </c>
    </row>
    <row r="102" spans="3:8" ht="15">
      <c r="C102" s="85" t="s">
        <v>309</v>
      </c>
      <c r="D102" s="85">
        <v>2704.59</v>
      </c>
      <c r="E102" s="85">
        <v>1303.95</v>
      </c>
      <c r="F102" s="85">
        <v>1190.55</v>
      </c>
      <c r="G102" s="85"/>
      <c r="H102" s="85">
        <v>2817.99</v>
      </c>
    </row>
    <row r="103" spans="3:8" ht="15">
      <c r="C103" s="85" t="s">
        <v>311</v>
      </c>
      <c r="D103" s="85">
        <v>2817.99</v>
      </c>
      <c r="E103" s="85">
        <v>1303.95</v>
      </c>
      <c r="F103" s="85">
        <v>1342.48</v>
      </c>
      <c r="G103" s="85"/>
      <c r="H103" s="85">
        <v>2779.46</v>
      </c>
    </row>
    <row r="104" ht="15">
      <c r="F104" s="55">
        <f>SUM(F92:F101)</f>
        <v>13064.710000000001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0">
      <selection activeCell="B17" sqref="B17"/>
    </sheetView>
  </sheetViews>
  <sheetFormatPr defaultColWidth="9.140625" defaultRowHeight="12.75"/>
  <cols>
    <col min="2" max="2" width="13.7109375" style="0" customWidth="1"/>
  </cols>
  <sheetData>
    <row r="2" spans="1:13" ht="12.75">
      <c r="A2" s="14"/>
      <c r="B2" s="15" t="s">
        <v>107</v>
      </c>
      <c r="C2" s="15" t="s">
        <v>106</v>
      </c>
      <c r="D2" s="14" t="s">
        <v>64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6"/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4"/>
      <c r="I6" s="14"/>
      <c r="J6" s="14"/>
      <c r="K6" s="14"/>
      <c r="L6" s="14"/>
      <c r="M6" s="14"/>
    </row>
    <row r="7" spans="1:13" ht="12.75">
      <c r="A7" s="16"/>
      <c r="B7" s="16" t="s">
        <v>6</v>
      </c>
      <c r="C7" s="16"/>
      <c r="D7" s="16"/>
      <c r="E7" s="16" t="s">
        <v>8</v>
      </c>
      <c r="F7" s="16" t="s">
        <v>9</v>
      </c>
      <c r="G7" s="16" t="s">
        <v>10</v>
      </c>
      <c r="H7" s="14"/>
      <c r="I7" s="14"/>
      <c r="J7" s="14"/>
      <c r="K7" s="14"/>
      <c r="L7" s="14"/>
      <c r="M7" s="14"/>
    </row>
    <row r="8" spans="1:13" ht="12.75">
      <c r="A8" s="16" t="s">
        <v>65</v>
      </c>
      <c r="B8" s="16">
        <v>8227.87</v>
      </c>
      <c r="C8" s="16">
        <v>5539.25</v>
      </c>
      <c r="D8" s="16">
        <v>3740.21</v>
      </c>
      <c r="E8" s="16">
        <v>707.66</v>
      </c>
      <c r="F8" s="17">
        <v>4447.84</v>
      </c>
      <c r="G8" s="16">
        <v>9319.25</v>
      </c>
      <c r="H8" s="14"/>
      <c r="I8" s="14"/>
      <c r="J8" s="14"/>
      <c r="K8" s="14"/>
      <c r="L8" s="14"/>
      <c r="M8" s="14"/>
    </row>
    <row r="9" spans="1:13" ht="12.75">
      <c r="A9" s="16" t="s">
        <v>11</v>
      </c>
      <c r="B9" s="16">
        <v>6474.36</v>
      </c>
      <c r="C9" s="16">
        <v>4660.55</v>
      </c>
      <c r="D9" s="16">
        <v>3081.25</v>
      </c>
      <c r="E9" s="16">
        <v>595.42</v>
      </c>
      <c r="F9" s="16">
        <v>3676.67</v>
      </c>
      <c r="G9" s="16">
        <v>7458.24</v>
      </c>
      <c r="H9" s="14"/>
      <c r="I9" s="14"/>
      <c r="J9" s="14"/>
      <c r="K9" s="14"/>
      <c r="L9" s="14"/>
      <c r="M9" s="14"/>
    </row>
    <row r="10" spans="1:13" ht="12.75">
      <c r="A10" s="16" t="s">
        <v>12</v>
      </c>
      <c r="B10" s="16"/>
      <c r="C10" s="45">
        <v>10199.8</v>
      </c>
      <c r="D10" s="16"/>
      <c r="E10" s="16"/>
      <c r="F10" s="45">
        <v>8124.51</v>
      </c>
      <c r="G10" s="16"/>
      <c r="H10" s="14"/>
      <c r="I10" s="14"/>
      <c r="J10" s="14"/>
      <c r="K10" s="14"/>
      <c r="L10" s="14"/>
      <c r="M10" s="14"/>
    </row>
    <row r="11" spans="1:13" ht="12.75">
      <c r="A11" s="18"/>
      <c r="B11" s="18"/>
      <c r="C11" s="18"/>
      <c r="D11" s="18"/>
      <c r="E11" s="18"/>
      <c r="F11" s="18"/>
      <c r="G11" s="18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33" t="s">
        <v>13</v>
      </c>
      <c r="C14" s="135" t="s">
        <v>14</v>
      </c>
      <c r="D14" s="136"/>
      <c r="E14" s="19" t="s">
        <v>15</v>
      </c>
      <c r="F14" s="20"/>
      <c r="G14" s="20"/>
      <c r="H14" s="14"/>
      <c r="I14" s="14"/>
      <c r="J14" s="14"/>
      <c r="K14" s="14"/>
      <c r="L14" s="14"/>
      <c r="M14" s="14"/>
    </row>
    <row r="15" spans="1:13" ht="12.75">
      <c r="A15" s="14"/>
      <c r="B15" s="134"/>
      <c r="C15" s="137"/>
      <c r="D15" s="138"/>
      <c r="E15" s="16" t="s">
        <v>17</v>
      </c>
      <c r="F15" s="16" t="s">
        <v>18</v>
      </c>
      <c r="G15" s="16" t="s">
        <v>19</v>
      </c>
      <c r="H15" s="14"/>
      <c r="I15" s="14"/>
      <c r="J15" s="14"/>
      <c r="K15" s="14"/>
      <c r="L15" s="14"/>
      <c r="M15" s="14"/>
    </row>
    <row r="16" spans="1:13" ht="12.75">
      <c r="A16" s="14"/>
      <c r="B16" s="16"/>
      <c r="C16" s="139" t="s">
        <v>24</v>
      </c>
      <c r="D16" s="140"/>
      <c r="E16" s="16"/>
      <c r="F16" s="16"/>
      <c r="G16" s="16"/>
      <c r="H16" s="21"/>
      <c r="I16" s="141" t="s">
        <v>16</v>
      </c>
      <c r="J16" s="141"/>
      <c r="K16" s="141"/>
      <c r="L16" s="141"/>
      <c r="M16" s="140"/>
    </row>
    <row r="17" spans="1:13" ht="12.75">
      <c r="A17" s="14"/>
      <c r="B17" s="22" t="s">
        <v>162</v>
      </c>
      <c r="C17" s="17" t="s">
        <v>66</v>
      </c>
      <c r="D17" s="16"/>
      <c r="E17" s="17" t="s">
        <v>25</v>
      </c>
      <c r="F17" s="16"/>
      <c r="G17" s="17" t="s">
        <v>53</v>
      </c>
      <c r="H17" s="16" t="s">
        <v>20</v>
      </c>
      <c r="I17" s="16" t="s">
        <v>21</v>
      </c>
      <c r="J17" s="16" t="s">
        <v>22</v>
      </c>
      <c r="K17" s="16" t="s">
        <v>67</v>
      </c>
      <c r="L17" s="16" t="s">
        <v>68</v>
      </c>
      <c r="M17" s="16" t="s">
        <v>23</v>
      </c>
    </row>
    <row r="18" spans="1:13" ht="12.75">
      <c r="A18" s="14"/>
      <c r="B18" s="23">
        <v>40260</v>
      </c>
      <c r="C18" s="17" t="s">
        <v>110</v>
      </c>
      <c r="D18" s="16"/>
      <c r="E18" s="17" t="s">
        <v>25</v>
      </c>
      <c r="F18" s="16"/>
      <c r="G18" s="17" t="s">
        <v>25</v>
      </c>
      <c r="H18" s="16">
        <v>795.12</v>
      </c>
      <c r="I18" s="16"/>
      <c r="J18" s="16"/>
      <c r="K18" s="16"/>
      <c r="L18" s="16"/>
      <c r="M18" s="16"/>
    </row>
    <row r="19" spans="1:13" ht="12.75">
      <c r="A19" s="14"/>
      <c r="B19" s="23" t="s">
        <v>111</v>
      </c>
      <c r="C19" s="17" t="s">
        <v>112</v>
      </c>
      <c r="D19" s="16"/>
      <c r="E19" s="17" t="s">
        <v>25</v>
      </c>
      <c r="F19" s="16"/>
      <c r="G19" s="17" t="s">
        <v>25</v>
      </c>
      <c r="H19" s="16">
        <v>858.62</v>
      </c>
      <c r="I19" s="16"/>
      <c r="J19" s="16"/>
      <c r="K19" s="16"/>
      <c r="L19" s="16"/>
      <c r="M19" s="16"/>
    </row>
    <row r="20" spans="1:13" ht="12.75">
      <c r="A20" s="14"/>
      <c r="B20" s="16"/>
      <c r="C20" s="17"/>
      <c r="D20" s="16"/>
      <c r="E20" s="17"/>
      <c r="F20" s="16"/>
      <c r="G20" s="17"/>
      <c r="H20" s="17"/>
      <c r="I20" s="17"/>
      <c r="J20" s="17"/>
      <c r="K20" s="16"/>
      <c r="L20" s="16"/>
      <c r="M20" s="16"/>
    </row>
    <row r="21" spans="1:13" ht="12.75">
      <c r="A21" s="14"/>
      <c r="B21" s="24"/>
      <c r="C21" s="25"/>
      <c r="D21" s="26"/>
      <c r="E21" s="27"/>
      <c r="F21" s="16"/>
      <c r="G21" s="16"/>
      <c r="H21" s="16"/>
      <c r="I21" s="17"/>
      <c r="J21" s="16"/>
      <c r="K21" s="16"/>
      <c r="L21" s="16"/>
      <c r="M21" s="16"/>
    </row>
    <row r="22" spans="1:13" ht="12.75">
      <c r="A22" s="14"/>
      <c r="B22" s="28"/>
      <c r="C22" s="25"/>
      <c r="D22" s="26"/>
      <c r="E22" s="29"/>
      <c r="F22" s="16"/>
      <c r="G22" s="17"/>
      <c r="H22" s="16"/>
      <c r="I22" s="17"/>
      <c r="J22" s="17"/>
      <c r="K22" s="16"/>
      <c r="L22" s="16"/>
      <c r="M22" s="16"/>
    </row>
    <row r="23" spans="1:13" ht="12.75">
      <c r="A23" s="14"/>
      <c r="B23" s="17"/>
      <c r="C23" s="24"/>
      <c r="D23" s="27"/>
      <c r="E23" s="29"/>
      <c r="F23" s="16"/>
      <c r="G23" s="17"/>
      <c r="H23" s="16"/>
      <c r="I23" s="16"/>
      <c r="J23" s="16"/>
      <c r="K23" s="16"/>
      <c r="L23" s="16"/>
      <c r="M23" s="16"/>
    </row>
    <row r="24" spans="1:13" ht="12.75">
      <c r="A24" s="14"/>
      <c r="B24" s="17"/>
      <c r="C24" s="30"/>
      <c r="D24" s="31"/>
      <c r="E24" s="17"/>
      <c r="F24" s="16"/>
      <c r="G24" s="17"/>
      <c r="H24" s="16"/>
      <c r="I24" s="17"/>
      <c r="J24" s="17"/>
      <c r="K24" s="16"/>
      <c r="L24" s="16"/>
      <c r="M24" s="16"/>
    </row>
    <row r="25" spans="1:13" ht="12.75">
      <c r="A25" s="14"/>
      <c r="B25" s="16"/>
      <c r="C25" s="17"/>
      <c r="D25" s="16"/>
      <c r="E25" s="17"/>
      <c r="F25" s="16"/>
      <c r="G25" s="17"/>
      <c r="H25" s="16"/>
      <c r="I25" s="16"/>
      <c r="J25" s="16"/>
      <c r="K25" s="16"/>
      <c r="L25" s="16"/>
      <c r="M25" s="16"/>
    </row>
    <row r="26" spans="1:13" ht="12.75">
      <c r="A26" s="14"/>
      <c r="B26" s="16"/>
      <c r="C26" s="16"/>
      <c r="D26" s="16"/>
      <c r="E26" s="16"/>
      <c r="F26" s="16"/>
      <c r="G26" s="18"/>
      <c r="H26" s="16"/>
      <c r="I26" s="16"/>
      <c r="J26" s="16"/>
      <c r="K26" s="16"/>
      <c r="L26" s="16"/>
      <c r="M26" s="16"/>
    </row>
    <row r="27" spans="1:13" ht="12.75">
      <c r="A27" s="14"/>
      <c r="B27" s="16"/>
      <c r="C27" s="16"/>
      <c r="D27" s="16"/>
      <c r="E27" s="16"/>
      <c r="F27" s="16"/>
      <c r="G27" s="15" t="s">
        <v>69</v>
      </c>
      <c r="H27" s="16">
        <v>1653.74</v>
      </c>
      <c r="I27" s="16"/>
      <c r="J27" s="16"/>
      <c r="K27" s="16"/>
      <c r="L27" s="16"/>
      <c r="M27" s="16"/>
    </row>
    <row r="28" spans="1:13" ht="12.75">
      <c r="A28" s="14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2.75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4"/>
      <c r="B30" s="16"/>
      <c r="C30" s="16" t="s">
        <v>70</v>
      </c>
      <c r="D30" s="16"/>
      <c r="E30" s="32">
        <v>1112.3</v>
      </c>
      <c r="F30" s="17" t="s">
        <v>58</v>
      </c>
      <c r="G30" s="16"/>
      <c r="H30" s="16">
        <v>1757.43</v>
      </c>
      <c r="I30" s="16"/>
      <c r="J30" s="16"/>
      <c r="K30" s="16"/>
      <c r="L30" s="16"/>
      <c r="M30" s="16"/>
    </row>
    <row r="31" spans="1:13" ht="12.75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4"/>
      <c r="B32" s="16"/>
      <c r="C32" s="16"/>
      <c r="D32" s="16"/>
      <c r="E32" s="16"/>
      <c r="F32" s="17" t="s">
        <v>71</v>
      </c>
      <c r="G32" s="16"/>
      <c r="H32" s="1">
        <v>3670.59</v>
      </c>
      <c r="I32" s="16"/>
      <c r="J32" s="16"/>
      <c r="K32" s="16"/>
      <c r="L32" s="16"/>
      <c r="M32" s="16"/>
    </row>
    <row r="33" spans="1:13" ht="12.75">
      <c r="A33" s="14"/>
      <c r="B33" s="16"/>
      <c r="C33" s="16" t="s">
        <v>31</v>
      </c>
      <c r="D33" s="16"/>
      <c r="E33" s="16"/>
      <c r="F33" s="16" t="s">
        <v>32</v>
      </c>
      <c r="G33" s="16"/>
      <c r="H33" s="16"/>
      <c r="I33" s="16"/>
      <c r="J33" s="16"/>
      <c r="K33" s="16"/>
      <c r="L33" s="16"/>
      <c r="M33" s="16"/>
    </row>
    <row r="34" spans="1:13" ht="12.75">
      <c r="A34" s="14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</row>
    <row r="35" spans="1:13" ht="12.75">
      <c r="A35" s="14"/>
      <c r="B35" s="16"/>
      <c r="C35" s="16" t="s">
        <v>33</v>
      </c>
      <c r="D35" s="16"/>
      <c r="E35" s="16">
        <v>0.57</v>
      </c>
      <c r="F35" s="16"/>
      <c r="G35" s="16"/>
      <c r="H35" s="16">
        <v>469</v>
      </c>
      <c r="I35" s="16"/>
      <c r="J35" s="16"/>
      <c r="K35" s="16"/>
      <c r="L35" s="16"/>
      <c r="M35" s="16"/>
    </row>
    <row r="36" spans="1:13" ht="12.75">
      <c r="A36" s="14"/>
      <c r="B36" s="16"/>
      <c r="C36" s="16" t="s">
        <v>72</v>
      </c>
      <c r="D36" s="16"/>
      <c r="E36" s="16"/>
      <c r="F36" s="16"/>
      <c r="G36" s="16"/>
      <c r="H36" s="16">
        <v>1713</v>
      </c>
      <c r="I36" s="17"/>
      <c r="J36" s="17"/>
      <c r="K36" s="16"/>
      <c r="L36" s="16"/>
      <c r="M36" s="16"/>
    </row>
    <row r="37" spans="1:13" ht="12.75">
      <c r="A37" s="14"/>
      <c r="B37" s="16"/>
      <c r="C37" s="16"/>
      <c r="D37" s="16"/>
      <c r="E37" s="16"/>
      <c r="F37" s="17"/>
      <c r="G37" s="16"/>
      <c r="H37" s="16"/>
      <c r="I37" s="17"/>
      <c r="J37" s="17"/>
      <c r="K37" s="16"/>
      <c r="L37" s="16"/>
      <c r="M37" s="16"/>
    </row>
    <row r="38" spans="1:13" ht="12.75">
      <c r="A38" s="14"/>
      <c r="B38" s="16"/>
      <c r="C38" s="16" t="s">
        <v>73</v>
      </c>
      <c r="D38" s="16"/>
      <c r="E38" s="16"/>
      <c r="F38" s="16">
        <v>0.32</v>
      </c>
      <c r="G38" s="16"/>
      <c r="H38" s="1">
        <v>355.94</v>
      </c>
      <c r="I38" s="16"/>
      <c r="J38" s="16"/>
      <c r="K38" s="16"/>
      <c r="L38" s="16"/>
      <c r="M38" s="16"/>
    </row>
    <row r="39" spans="1:13" ht="12.75">
      <c r="A39" s="14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4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4"/>
      <c r="B41" s="18"/>
      <c r="C41" s="16"/>
      <c r="D41" s="16"/>
      <c r="E41" s="16"/>
      <c r="F41" s="16"/>
      <c r="G41" s="16" t="s">
        <v>26</v>
      </c>
      <c r="H41" s="16">
        <f>SUM(H27:H40)</f>
        <v>9619.7</v>
      </c>
      <c r="I41" s="16"/>
      <c r="J41" s="16"/>
      <c r="K41" s="16"/>
      <c r="L41" s="16"/>
      <c r="M41" s="16"/>
    </row>
    <row r="42" spans="1:13" ht="12.75">
      <c r="A42" s="14"/>
      <c r="B42" s="14"/>
      <c r="C42" s="18"/>
      <c r="D42" s="18"/>
      <c r="E42" s="18"/>
      <c r="F42" s="18"/>
      <c r="G42" s="18"/>
      <c r="H42" s="16"/>
      <c r="I42" s="16"/>
      <c r="J42" s="16"/>
      <c r="K42" s="16"/>
      <c r="L42" s="16"/>
      <c r="M42" s="16"/>
    </row>
    <row r="43" spans="1:13" ht="12.75">
      <c r="A43" s="14"/>
      <c r="B43" s="14"/>
      <c r="C43" s="14"/>
      <c r="D43" s="14"/>
      <c r="E43" s="14"/>
      <c r="F43" s="14" t="s">
        <v>75</v>
      </c>
      <c r="G43" s="14"/>
      <c r="H43" s="16"/>
      <c r="I43" s="16"/>
      <c r="J43" s="16"/>
      <c r="K43" s="16"/>
      <c r="L43" s="16" t="s">
        <v>26</v>
      </c>
      <c r="M43" s="16"/>
    </row>
    <row r="44" spans="1:13" ht="12.75">
      <c r="A44" s="14"/>
      <c r="B44" s="14"/>
      <c r="C44" s="14"/>
      <c r="D44" s="14"/>
      <c r="E44" s="14"/>
      <c r="F44" s="14"/>
      <c r="G44" s="14"/>
      <c r="H44" s="18"/>
      <c r="I44" s="18"/>
      <c r="J44" s="18"/>
      <c r="K44" s="18"/>
      <c r="L44" s="18"/>
      <c r="M44" s="18"/>
    </row>
    <row r="45" spans="1:13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2.75">
      <c r="A46" s="14"/>
      <c r="B46" s="14"/>
      <c r="C46" s="14"/>
      <c r="D46" s="14" t="s">
        <v>76</v>
      </c>
      <c r="E46" s="14" t="s">
        <v>36</v>
      </c>
      <c r="F46" s="14"/>
      <c r="G46" s="14">
        <v>9619.7</v>
      </c>
      <c r="H46" s="14"/>
      <c r="I46" s="14"/>
      <c r="J46" s="14"/>
      <c r="K46" s="14"/>
      <c r="L46" s="14"/>
      <c r="M46" s="14"/>
    </row>
    <row r="47" spans="1:13" ht="12.75">
      <c r="A47" s="14"/>
      <c r="C47" s="14"/>
      <c r="D47" s="14" t="s">
        <v>37</v>
      </c>
      <c r="E47" s="14"/>
      <c r="F47" s="16"/>
      <c r="G47" s="14"/>
      <c r="H47" s="14"/>
      <c r="I47" s="14"/>
      <c r="J47" s="14"/>
      <c r="K47" s="14"/>
      <c r="L47" s="14"/>
      <c r="M47" s="14"/>
    </row>
    <row r="48" spans="8:13" ht="12.75">
      <c r="H48" s="14"/>
      <c r="I48" s="14"/>
      <c r="J48" s="14"/>
      <c r="K48" s="14"/>
      <c r="L48" s="14"/>
      <c r="M48" s="14"/>
    </row>
    <row r="49" spans="8:13" ht="12.75">
      <c r="H49" s="14"/>
      <c r="I49" s="14"/>
      <c r="J49" s="14"/>
      <c r="K49" s="14"/>
      <c r="L49" s="14"/>
      <c r="M49" s="14"/>
    </row>
    <row r="54" ht="12.75">
      <c r="E54" t="s">
        <v>77</v>
      </c>
    </row>
    <row r="55" ht="12.75">
      <c r="E55" t="s">
        <v>78</v>
      </c>
    </row>
    <row r="56" ht="12.75">
      <c r="E56" t="s">
        <v>108</v>
      </c>
    </row>
    <row r="57" ht="12.75">
      <c r="E57" t="s">
        <v>109</v>
      </c>
    </row>
    <row r="59" spans="2:7" ht="12.75">
      <c r="B59" s="33" t="s">
        <v>79</v>
      </c>
      <c r="C59" s="33" t="s">
        <v>80</v>
      </c>
      <c r="D59" s="33"/>
      <c r="E59" s="33"/>
      <c r="F59" s="33" t="s">
        <v>81</v>
      </c>
      <c r="G59" s="33" t="s">
        <v>82</v>
      </c>
    </row>
    <row r="60" spans="2:7" ht="12.75">
      <c r="B60" s="34">
        <v>1</v>
      </c>
      <c r="C60" s="35" t="s">
        <v>83</v>
      </c>
      <c r="D60" s="35"/>
      <c r="E60" s="35"/>
      <c r="F60" s="35" t="s">
        <v>84</v>
      </c>
      <c r="G60" s="16">
        <v>10199.8</v>
      </c>
    </row>
    <row r="61" spans="2:7" ht="12.75">
      <c r="B61" s="36"/>
      <c r="C61" s="37"/>
      <c r="D61" s="37"/>
      <c r="E61" s="37"/>
      <c r="F61" s="37"/>
      <c r="G61" s="37"/>
    </row>
    <row r="62" spans="2:7" ht="12.75">
      <c r="B62" s="38">
        <v>2</v>
      </c>
      <c r="C62" s="39" t="s">
        <v>85</v>
      </c>
      <c r="D62" s="39"/>
      <c r="E62" s="39"/>
      <c r="F62" s="39" t="s">
        <v>84</v>
      </c>
      <c r="G62" s="16">
        <v>8124.51</v>
      </c>
    </row>
    <row r="63" spans="2:7" ht="12.75">
      <c r="B63" s="36">
        <v>3</v>
      </c>
      <c r="C63" s="37" t="s">
        <v>86</v>
      </c>
      <c r="D63" s="37"/>
      <c r="E63" s="37"/>
      <c r="F63" s="37" t="s">
        <v>84</v>
      </c>
      <c r="G63" s="37"/>
    </row>
    <row r="64" spans="2:7" ht="12.75">
      <c r="B64" s="40">
        <v>4</v>
      </c>
      <c r="C64" s="41" t="s">
        <v>87</v>
      </c>
      <c r="D64" s="41"/>
      <c r="E64" s="41"/>
      <c r="F64" s="41" t="s">
        <v>84</v>
      </c>
      <c r="G64" s="16">
        <v>9619.7</v>
      </c>
    </row>
    <row r="65" spans="2:7" ht="12.75">
      <c r="B65" s="40"/>
      <c r="C65" s="41" t="s">
        <v>11</v>
      </c>
      <c r="D65" s="41"/>
      <c r="E65" s="41"/>
      <c r="F65" s="41"/>
      <c r="G65" s="16"/>
    </row>
    <row r="66" spans="2:7" ht="12.75">
      <c r="B66" s="36"/>
      <c r="C66" s="37" t="s">
        <v>88</v>
      </c>
      <c r="D66" s="37"/>
      <c r="E66" s="37"/>
      <c r="F66" s="37" t="s">
        <v>84</v>
      </c>
      <c r="G66" s="1">
        <v>3670.59</v>
      </c>
    </row>
    <row r="67" spans="2:7" ht="12.75">
      <c r="B67" s="36"/>
      <c r="C67" s="37" t="s">
        <v>90</v>
      </c>
      <c r="D67" s="37"/>
      <c r="E67" s="37"/>
      <c r="F67" s="37" t="s">
        <v>84</v>
      </c>
      <c r="G67" s="16">
        <v>1757.43</v>
      </c>
    </row>
    <row r="68" spans="2:7" ht="12.75">
      <c r="B68" s="36"/>
      <c r="C68" s="37" t="s">
        <v>93</v>
      </c>
      <c r="D68" s="37"/>
      <c r="E68" s="37"/>
      <c r="F68" s="37" t="s">
        <v>84</v>
      </c>
      <c r="G68" s="16">
        <v>469</v>
      </c>
    </row>
    <row r="69" spans="2:7" ht="12.75">
      <c r="B69" s="36"/>
      <c r="C69" s="37" t="s">
        <v>11</v>
      </c>
      <c r="D69" s="37"/>
      <c r="E69" s="37"/>
      <c r="F69" s="37" t="s">
        <v>84</v>
      </c>
      <c r="G69" s="37"/>
    </row>
    <row r="70" spans="2:7" ht="12.75">
      <c r="B70" s="36"/>
      <c r="C70" s="37" t="s">
        <v>94</v>
      </c>
      <c r="D70" s="37"/>
      <c r="E70" s="37"/>
      <c r="F70" s="37"/>
      <c r="G70" s="16">
        <v>355.94</v>
      </c>
    </row>
    <row r="71" spans="2:7" ht="12.75">
      <c r="B71" s="40"/>
      <c r="C71" s="41" t="s">
        <v>95</v>
      </c>
      <c r="D71" s="41"/>
      <c r="E71" s="41"/>
      <c r="F71" s="41" t="s">
        <v>84</v>
      </c>
      <c r="G71" s="16">
        <v>3366.74</v>
      </c>
    </row>
    <row r="72" spans="2:7" ht="12.75">
      <c r="B72" s="44">
        <v>40260</v>
      </c>
      <c r="C72" s="37" t="s">
        <v>113</v>
      </c>
      <c r="D72" s="37"/>
      <c r="E72" s="37"/>
      <c r="F72" s="37" t="s">
        <v>84</v>
      </c>
      <c r="G72" s="37">
        <v>795.12</v>
      </c>
    </row>
    <row r="73" spans="2:7" ht="12.75">
      <c r="B73" s="44">
        <v>40263</v>
      </c>
      <c r="C73" s="37" t="s">
        <v>114</v>
      </c>
      <c r="D73" s="37"/>
      <c r="E73" s="37"/>
      <c r="F73" s="37"/>
      <c r="G73" s="37">
        <v>858.62</v>
      </c>
    </row>
    <row r="74" spans="2:7" ht="12.75">
      <c r="B74" s="36"/>
      <c r="C74" s="37" t="s">
        <v>144</v>
      </c>
      <c r="D74" s="37"/>
      <c r="E74" s="37"/>
      <c r="F74" s="37" t="s">
        <v>96</v>
      </c>
      <c r="G74" s="37">
        <v>1713</v>
      </c>
    </row>
    <row r="75" spans="2:7" ht="12.75">
      <c r="B75" s="36"/>
      <c r="C75" s="37"/>
      <c r="D75" s="37"/>
      <c r="E75" s="37"/>
      <c r="F75" s="37"/>
      <c r="G75" s="37"/>
    </row>
    <row r="76" spans="2:7" ht="12.75">
      <c r="B76" s="36">
        <v>5</v>
      </c>
      <c r="C76" s="37" t="s">
        <v>97</v>
      </c>
      <c r="D76" s="37"/>
      <c r="E76" s="37"/>
      <c r="F76" s="37" t="s">
        <v>84</v>
      </c>
      <c r="G76" s="37"/>
    </row>
    <row r="77" spans="2:7" ht="12.75">
      <c r="B77" s="36"/>
      <c r="C77" s="37"/>
      <c r="D77" s="37"/>
      <c r="E77" s="37"/>
      <c r="F77" s="37"/>
      <c r="G77" s="37"/>
    </row>
    <row r="78" spans="2:7" ht="12.75">
      <c r="B78" s="36"/>
      <c r="C78" s="37" t="s">
        <v>98</v>
      </c>
      <c r="D78" s="37"/>
      <c r="E78" s="37"/>
      <c r="F78" s="37" t="s">
        <v>84</v>
      </c>
      <c r="G78" s="37"/>
    </row>
    <row r="79" spans="2:7" ht="12.75">
      <c r="B79" s="36"/>
      <c r="C79" s="37" t="s">
        <v>99</v>
      </c>
      <c r="D79" s="37"/>
      <c r="E79" s="37"/>
      <c r="F79" s="37"/>
      <c r="G79" s="37"/>
    </row>
    <row r="80" spans="2:7" ht="12.75">
      <c r="B80" s="36">
        <v>6</v>
      </c>
      <c r="C80" s="37" t="s">
        <v>100</v>
      </c>
      <c r="D80" s="37"/>
      <c r="E80" s="37"/>
      <c r="F80" s="37" t="s">
        <v>84</v>
      </c>
      <c r="G80" s="37"/>
    </row>
    <row r="81" spans="2:7" ht="12.75">
      <c r="B81" s="36">
        <v>7</v>
      </c>
      <c r="C81" s="37" t="s">
        <v>101</v>
      </c>
      <c r="D81" s="37"/>
      <c r="E81" s="37"/>
      <c r="F81" s="37" t="s">
        <v>84</v>
      </c>
      <c r="G81" s="37">
        <v>4836.07</v>
      </c>
    </row>
    <row r="82" spans="2:7" ht="12.75">
      <c r="B82" s="36">
        <v>8</v>
      </c>
      <c r="C82" s="37" t="s">
        <v>85</v>
      </c>
      <c r="D82" s="37"/>
      <c r="E82" s="37"/>
      <c r="F82" s="37" t="s">
        <v>84</v>
      </c>
      <c r="G82" s="37"/>
    </row>
    <row r="83" spans="2:7" ht="12.75">
      <c r="B83" s="36">
        <v>9</v>
      </c>
      <c r="C83" s="37" t="s">
        <v>102</v>
      </c>
      <c r="D83" s="37"/>
      <c r="E83" s="37"/>
      <c r="F83" s="37" t="s">
        <v>84</v>
      </c>
      <c r="G83" s="37">
        <v>6331.26</v>
      </c>
    </row>
    <row r="84" spans="2:7" ht="12.75">
      <c r="B84" s="42">
        <v>10</v>
      </c>
      <c r="C84" s="43" t="s">
        <v>103</v>
      </c>
      <c r="D84" s="43"/>
      <c r="E84" s="43"/>
      <c r="F84" s="43" t="s">
        <v>84</v>
      </c>
      <c r="G84" s="43"/>
    </row>
    <row r="85" spans="2:7" ht="12.75">
      <c r="B85" s="37"/>
      <c r="C85" s="37"/>
      <c r="D85" s="37"/>
      <c r="E85" s="37"/>
      <c r="F85" s="37"/>
      <c r="G85" s="37"/>
    </row>
    <row r="88" ht="12.75">
      <c r="D88" t="s">
        <v>104</v>
      </c>
    </row>
    <row r="89" ht="12.75">
      <c r="D89" t="s">
        <v>105</v>
      </c>
    </row>
  </sheetData>
  <sheetProtection/>
  <mergeCells count="4">
    <mergeCell ref="B14:B15"/>
    <mergeCell ref="C14:D15"/>
    <mergeCell ref="C16:D16"/>
    <mergeCell ref="I16:M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B1">
      <selection activeCell="G29" sqref="G29"/>
    </sheetView>
  </sheetViews>
  <sheetFormatPr defaultColWidth="9.140625" defaultRowHeight="12.75"/>
  <cols>
    <col min="2" max="2" width="13.28125" style="0" customWidth="1"/>
    <col min="3" max="3" width="10.28125" style="0" customWidth="1"/>
  </cols>
  <sheetData>
    <row r="2" spans="1:13" ht="12.75">
      <c r="A2" s="14"/>
      <c r="B2" s="15" t="s">
        <v>107</v>
      </c>
      <c r="C2" s="15" t="s">
        <v>115</v>
      </c>
      <c r="D2" s="14" t="s">
        <v>64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6"/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4"/>
      <c r="I6" s="14"/>
      <c r="J6" s="14"/>
      <c r="K6" s="14"/>
      <c r="L6" s="14"/>
      <c r="M6" s="14"/>
    </row>
    <row r="7" spans="1:13" ht="12.75">
      <c r="A7" s="16"/>
      <c r="B7" s="16" t="s">
        <v>6</v>
      </c>
      <c r="C7" s="16"/>
      <c r="D7" s="16"/>
      <c r="E7" s="16" t="s">
        <v>8</v>
      </c>
      <c r="F7" s="16" t="s">
        <v>9</v>
      </c>
      <c r="G7" s="16" t="s">
        <v>10</v>
      </c>
      <c r="H7" s="14"/>
      <c r="I7" s="14"/>
      <c r="J7" s="14"/>
      <c r="K7" s="14"/>
      <c r="L7" s="14"/>
      <c r="M7" s="14"/>
    </row>
    <row r="8" spans="1:13" ht="12.75">
      <c r="A8" s="16" t="s">
        <v>65</v>
      </c>
      <c r="B8" s="16">
        <v>9319.25</v>
      </c>
      <c r="C8" s="16">
        <v>5539.25</v>
      </c>
      <c r="D8" s="16">
        <v>3461.18</v>
      </c>
      <c r="E8" s="16">
        <v>707.66</v>
      </c>
      <c r="F8" s="17">
        <v>4168.84</v>
      </c>
      <c r="G8" s="16">
        <v>10689.66</v>
      </c>
      <c r="H8" s="14"/>
      <c r="I8" s="14"/>
      <c r="J8" s="14"/>
      <c r="K8" s="14"/>
      <c r="L8" s="14"/>
      <c r="M8" s="14"/>
    </row>
    <row r="9" spans="1:13" ht="12.75">
      <c r="A9" s="16" t="s">
        <v>11</v>
      </c>
      <c r="B9" s="16">
        <v>7458.24</v>
      </c>
      <c r="C9" s="16">
        <v>4660.57</v>
      </c>
      <c r="D9" s="16">
        <v>3092.29</v>
      </c>
      <c r="E9" s="16">
        <v>595.42</v>
      </c>
      <c r="F9" s="16">
        <v>3687.71</v>
      </c>
      <c r="G9" s="16">
        <v>8431.1</v>
      </c>
      <c r="H9" s="14"/>
      <c r="I9" s="14"/>
      <c r="J9" s="14"/>
      <c r="K9" s="14"/>
      <c r="L9" s="14"/>
      <c r="M9" s="14"/>
    </row>
    <row r="10" spans="1:13" ht="12.75">
      <c r="A10" s="16" t="s">
        <v>12</v>
      </c>
      <c r="B10" s="16"/>
      <c r="C10" s="45">
        <v>10199.82</v>
      </c>
      <c r="D10" s="16"/>
      <c r="E10" s="16"/>
      <c r="F10" s="45">
        <v>7856.55</v>
      </c>
      <c r="G10" s="16"/>
      <c r="H10" s="14"/>
      <c r="I10" s="14"/>
      <c r="J10" s="14"/>
      <c r="K10" s="14"/>
      <c r="L10" s="14"/>
      <c r="M10" s="14"/>
    </row>
    <row r="11" spans="1:13" ht="12.75">
      <c r="A11" s="18"/>
      <c r="B11" s="18"/>
      <c r="C11" s="18"/>
      <c r="D11" s="18"/>
      <c r="E11" s="18"/>
      <c r="F11" s="18"/>
      <c r="G11" s="18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6"/>
      <c r="C14" s="139" t="s">
        <v>24</v>
      </c>
      <c r="D14" s="140"/>
      <c r="E14" s="16"/>
      <c r="F14" s="16"/>
      <c r="G14" s="16"/>
      <c r="H14" s="16" t="s">
        <v>20</v>
      </c>
      <c r="I14" s="141" t="s">
        <v>16</v>
      </c>
      <c r="J14" s="141"/>
      <c r="K14" s="141"/>
      <c r="L14" s="141"/>
      <c r="M14" s="140"/>
    </row>
    <row r="15" spans="1:13" ht="12.75">
      <c r="A15" s="14"/>
      <c r="B15" s="22"/>
      <c r="C15" s="17"/>
      <c r="D15" s="16"/>
      <c r="E15" s="17"/>
      <c r="F15" s="16"/>
      <c r="G15" s="17"/>
      <c r="H15" s="16"/>
      <c r="I15" s="16" t="s">
        <v>21</v>
      </c>
      <c r="J15" s="16" t="s">
        <v>22</v>
      </c>
      <c r="K15" s="16" t="s">
        <v>67</v>
      </c>
      <c r="L15" s="16" t="s">
        <v>68</v>
      </c>
      <c r="M15" s="16" t="s">
        <v>23</v>
      </c>
    </row>
    <row r="16" spans="1:13" ht="12.75">
      <c r="A16" s="14"/>
      <c r="B16" s="23" t="s">
        <v>116</v>
      </c>
      <c r="C16" s="17" t="s">
        <v>66</v>
      </c>
      <c r="D16" s="16"/>
      <c r="E16" s="17" t="s">
        <v>25</v>
      </c>
      <c r="F16" s="16">
        <v>330.66</v>
      </c>
      <c r="G16" s="17"/>
      <c r="H16" s="16">
        <v>0</v>
      </c>
      <c r="I16" s="16"/>
      <c r="J16" s="16"/>
      <c r="K16" s="16"/>
      <c r="L16" s="16"/>
      <c r="M16" s="16"/>
    </row>
    <row r="17" spans="1:13" ht="12.75">
      <c r="A17" s="14"/>
      <c r="B17" s="23"/>
      <c r="C17" s="17"/>
      <c r="D17" s="16"/>
      <c r="E17" s="17"/>
      <c r="F17" s="16"/>
      <c r="G17" s="17"/>
      <c r="H17" s="16"/>
      <c r="I17" s="16"/>
      <c r="J17" s="16"/>
      <c r="K17" s="16"/>
      <c r="L17" s="16"/>
      <c r="M17" s="16"/>
    </row>
    <row r="18" spans="1:13" ht="12.75">
      <c r="A18" s="14"/>
      <c r="B18" s="16" t="s">
        <v>163</v>
      </c>
      <c r="C18" s="17" t="s">
        <v>164</v>
      </c>
      <c r="D18" s="16"/>
      <c r="E18" s="17" t="s">
        <v>25</v>
      </c>
      <c r="F18" s="16">
        <v>330.68</v>
      </c>
      <c r="G18" s="17"/>
      <c r="H18" s="17">
        <v>0</v>
      </c>
      <c r="I18" s="17"/>
      <c r="J18" s="17"/>
      <c r="K18" s="16"/>
      <c r="L18" s="16"/>
      <c r="M18" s="16"/>
    </row>
    <row r="19" spans="1:13" ht="12.75">
      <c r="A19" s="14"/>
      <c r="B19" s="24"/>
      <c r="C19" s="25"/>
      <c r="D19" s="26"/>
      <c r="E19" s="27"/>
      <c r="F19" s="16"/>
      <c r="G19" s="16"/>
      <c r="H19" s="16"/>
      <c r="I19" s="17"/>
      <c r="J19" s="16"/>
      <c r="K19" s="16"/>
      <c r="L19" s="16"/>
      <c r="M19" s="16"/>
    </row>
    <row r="20" spans="1:13" ht="12.75">
      <c r="A20" s="14"/>
      <c r="B20" s="28"/>
      <c r="C20" s="25"/>
      <c r="D20" s="26"/>
      <c r="E20" s="29"/>
      <c r="F20" s="16"/>
      <c r="G20" s="17"/>
      <c r="H20" s="16"/>
      <c r="I20" s="17"/>
      <c r="J20" s="17"/>
      <c r="K20" s="16"/>
      <c r="L20" s="16"/>
      <c r="M20" s="16"/>
    </row>
    <row r="21" spans="1:13" ht="12.75">
      <c r="A21" s="14"/>
      <c r="B21" s="17"/>
      <c r="C21" s="24"/>
      <c r="D21" s="27"/>
      <c r="E21" s="29"/>
      <c r="F21" s="16"/>
      <c r="G21" s="17"/>
      <c r="H21" s="16"/>
      <c r="I21" s="16"/>
      <c r="J21" s="16"/>
      <c r="K21" s="16"/>
      <c r="L21" s="16"/>
      <c r="M21" s="16"/>
    </row>
    <row r="22" spans="1:13" ht="12.75">
      <c r="A22" s="14"/>
      <c r="B22" s="17"/>
      <c r="C22" s="30"/>
      <c r="D22" s="31"/>
      <c r="E22" s="17"/>
      <c r="F22" s="16"/>
      <c r="G22" s="17"/>
      <c r="H22" s="16"/>
      <c r="I22" s="17"/>
      <c r="J22" s="17"/>
      <c r="K22" s="16"/>
      <c r="L22" s="16"/>
      <c r="M22" s="16"/>
    </row>
    <row r="23" spans="1:13" ht="12.75">
      <c r="A23" s="14"/>
      <c r="B23" s="16"/>
      <c r="C23" s="17"/>
      <c r="D23" s="16"/>
      <c r="E23" s="17"/>
      <c r="F23" s="16"/>
      <c r="G23" s="17"/>
      <c r="H23" s="16"/>
      <c r="I23" s="16"/>
      <c r="J23" s="16"/>
      <c r="K23" s="16"/>
      <c r="L23" s="16"/>
      <c r="M23" s="16"/>
    </row>
    <row r="24" spans="1:13" ht="12.75">
      <c r="A24" s="14"/>
      <c r="B24" s="16"/>
      <c r="C24" s="16"/>
      <c r="D24" s="16"/>
      <c r="E24" s="16"/>
      <c r="F24" s="16"/>
      <c r="G24" s="18"/>
      <c r="H24" s="16"/>
      <c r="I24" s="16"/>
      <c r="J24" s="16"/>
      <c r="K24" s="16"/>
      <c r="L24" s="16"/>
      <c r="M24" s="16"/>
    </row>
    <row r="25" spans="1:13" ht="12.75">
      <c r="A25" s="14"/>
      <c r="B25" s="16"/>
      <c r="C25" s="16"/>
      <c r="D25" s="16"/>
      <c r="E25" s="16"/>
      <c r="F25" s="16"/>
      <c r="G25" s="15" t="s">
        <v>69</v>
      </c>
      <c r="H25" s="16"/>
      <c r="I25" s="16"/>
      <c r="J25" s="16"/>
      <c r="K25" s="16"/>
      <c r="L25" s="16"/>
      <c r="M25" s="16"/>
    </row>
    <row r="26" spans="1:13" ht="12.75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4"/>
      <c r="B28" s="16"/>
      <c r="C28" s="16" t="s">
        <v>70</v>
      </c>
      <c r="D28" s="16"/>
      <c r="E28" s="32">
        <v>1112.3</v>
      </c>
      <c r="F28" s="17" t="s">
        <v>58</v>
      </c>
      <c r="G28" s="16"/>
      <c r="H28" s="16">
        <v>1757.43</v>
      </c>
      <c r="I28" s="16"/>
      <c r="J28" s="16"/>
      <c r="K28" s="16"/>
      <c r="L28" s="16"/>
      <c r="M28" s="16"/>
    </row>
    <row r="29" spans="1:13" ht="12.75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4"/>
      <c r="B30" s="16"/>
      <c r="C30" s="16"/>
      <c r="D30" s="16"/>
      <c r="E30" s="16"/>
      <c r="F30" s="17" t="s">
        <v>71</v>
      </c>
      <c r="G30" s="16"/>
      <c r="H30" s="1">
        <v>3670.59</v>
      </c>
      <c r="I30" s="16"/>
      <c r="J30" s="16"/>
      <c r="K30" s="16"/>
      <c r="L30" s="16"/>
      <c r="M30" s="16"/>
    </row>
    <row r="31" spans="1:13" ht="12.75">
      <c r="A31" s="14"/>
      <c r="B31" s="16"/>
      <c r="C31" s="16" t="s">
        <v>31</v>
      </c>
      <c r="D31" s="16"/>
      <c r="E31" s="16"/>
      <c r="F31" s="16" t="s">
        <v>32</v>
      </c>
      <c r="G31" s="16"/>
      <c r="H31" s="16"/>
      <c r="I31" s="16"/>
      <c r="J31" s="16"/>
      <c r="K31" s="16"/>
      <c r="L31" s="16"/>
      <c r="M31" s="16"/>
    </row>
    <row r="32" spans="1:13" ht="12.75">
      <c r="A32" s="14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</row>
    <row r="33" spans="1:13" ht="12.75">
      <c r="A33" s="14"/>
      <c r="B33" s="16"/>
      <c r="C33" s="16" t="s">
        <v>33</v>
      </c>
      <c r="D33" s="16"/>
      <c r="E33" s="16">
        <v>0.57</v>
      </c>
      <c r="F33" s="16"/>
      <c r="G33" s="16"/>
      <c r="H33" s="16">
        <v>469</v>
      </c>
      <c r="I33" s="16"/>
      <c r="J33" s="16"/>
      <c r="K33" s="16"/>
      <c r="L33" s="16"/>
      <c r="M33" s="16"/>
    </row>
    <row r="34" spans="1:13" ht="12.75">
      <c r="A34" s="14"/>
      <c r="B34" s="16"/>
      <c r="C34" s="16" t="s">
        <v>72</v>
      </c>
      <c r="D34" s="16"/>
      <c r="E34" s="16"/>
      <c r="F34" s="16"/>
      <c r="G34" s="16"/>
      <c r="H34" s="16">
        <v>1713</v>
      </c>
      <c r="I34" s="17"/>
      <c r="J34" s="17"/>
      <c r="K34" s="16"/>
      <c r="L34" s="16"/>
      <c r="M34" s="16"/>
    </row>
    <row r="35" spans="1:13" ht="12.75">
      <c r="A35" s="14"/>
      <c r="B35" s="16"/>
      <c r="C35" s="16"/>
      <c r="D35" s="16"/>
      <c r="E35" s="16"/>
      <c r="F35" s="17"/>
      <c r="G35" s="16"/>
      <c r="H35" s="16"/>
      <c r="I35" s="17"/>
      <c r="J35" s="17"/>
      <c r="K35" s="16"/>
      <c r="L35" s="16"/>
      <c r="M35" s="16"/>
    </row>
    <row r="36" spans="1:13" ht="12.75">
      <c r="A36" s="14"/>
      <c r="B36" s="16"/>
      <c r="C36" s="16" t="s">
        <v>73</v>
      </c>
      <c r="D36" s="16"/>
      <c r="E36" s="16"/>
      <c r="F36" s="16">
        <v>0.32</v>
      </c>
      <c r="G36" s="16"/>
      <c r="H36" s="1">
        <v>355.94</v>
      </c>
      <c r="I36" s="16"/>
      <c r="J36" s="16"/>
      <c r="K36" s="16"/>
      <c r="L36" s="16"/>
      <c r="M36" s="16"/>
    </row>
    <row r="37" spans="1:13" ht="12.75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4"/>
      <c r="B39" s="18"/>
      <c r="C39" s="16"/>
      <c r="D39" s="16"/>
      <c r="E39" s="16"/>
      <c r="F39" s="16"/>
      <c r="G39" s="16" t="s">
        <v>26</v>
      </c>
      <c r="H39" s="16">
        <f>SUM(H16:H38)</f>
        <v>7965.96</v>
      </c>
      <c r="I39" s="16"/>
      <c r="J39" s="16"/>
      <c r="K39" s="16"/>
      <c r="L39" s="16"/>
      <c r="M39" s="16"/>
    </row>
    <row r="40" spans="1:13" ht="12.75">
      <c r="A40" s="14"/>
      <c r="B40" s="14"/>
      <c r="C40" s="18"/>
      <c r="D40" s="18"/>
      <c r="E40" s="18"/>
      <c r="F40" s="18"/>
      <c r="G40" s="18"/>
      <c r="H40" s="16"/>
      <c r="I40" s="16"/>
      <c r="J40" s="16"/>
      <c r="K40" s="16"/>
      <c r="L40" s="16"/>
      <c r="M40" s="16"/>
    </row>
    <row r="41" spans="1:13" ht="12.75">
      <c r="A41" s="14"/>
      <c r="B41" s="14"/>
      <c r="C41" s="14"/>
      <c r="D41" s="14"/>
      <c r="E41" s="14"/>
      <c r="F41" s="14" t="s">
        <v>75</v>
      </c>
      <c r="G41" s="14"/>
      <c r="H41" s="16"/>
      <c r="I41" s="16"/>
      <c r="J41" s="16"/>
      <c r="K41" s="16"/>
      <c r="L41" s="16" t="s">
        <v>26</v>
      </c>
      <c r="M41" s="16"/>
    </row>
    <row r="42" spans="1:13" ht="12.75">
      <c r="A42" s="14"/>
      <c r="B42" s="14"/>
      <c r="C42" s="14"/>
      <c r="D42" s="14"/>
      <c r="E42" s="14"/>
      <c r="F42" s="14"/>
      <c r="G42" s="14"/>
      <c r="H42" s="18"/>
      <c r="I42" s="18"/>
      <c r="J42" s="18"/>
      <c r="K42" s="18"/>
      <c r="L42" s="18"/>
      <c r="M42" s="18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 t="s">
        <v>76</v>
      </c>
      <c r="E44" s="14" t="s">
        <v>36</v>
      </c>
      <c r="F44" s="14"/>
      <c r="G44" s="14">
        <v>7965.96</v>
      </c>
      <c r="H44" s="14"/>
      <c r="I44" s="14"/>
      <c r="J44" s="14"/>
      <c r="K44" s="14"/>
      <c r="L44" s="14"/>
      <c r="M44" s="14"/>
    </row>
    <row r="45" spans="1:13" ht="12.75">
      <c r="A45" s="14"/>
      <c r="C45" s="14"/>
      <c r="D45" s="14" t="s">
        <v>37</v>
      </c>
      <c r="E45" s="14"/>
      <c r="F45" s="16"/>
      <c r="G45" s="14"/>
      <c r="H45" s="14"/>
      <c r="I45" s="14"/>
      <c r="J45" s="14"/>
      <c r="K45" s="14"/>
      <c r="L45" s="14"/>
      <c r="M45" s="14"/>
    </row>
    <row r="46" spans="8:13" ht="12.75">
      <c r="H46" s="14"/>
      <c r="I46" s="14"/>
      <c r="J46" s="14"/>
      <c r="K46" s="14"/>
      <c r="L46" s="14"/>
      <c r="M46" s="14"/>
    </row>
    <row r="47" spans="8:13" ht="12.75">
      <c r="H47" s="14"/>
      <c r="I47" s="14"/>
      <c r="J47" s="14"/>
      <c r="K47" s="14"/>
      <c r="L47" s="14"/>
      <c r="M47" s="14"/>
    </row>
    <row r="52" ht="12.75">
      <c r="E52" t="s">
        <v>77</v>
      </c>
    </row>
    <row r="53" ht="12.75">
      <c r="E53" t="s">
        <v>78</v>
      </c>
    </row>
    <row r="54" spans="2:5" ht="12.75">
      <c r="B54">
        <v>1112.3</v>
      </c>
      <c r="E54" t="s">
        <v>108</v>
      </c>
    </row>
    <row r="55" ht="12.75">
      <c r="E55" t="s">
        <v>117</v>
      </c>
    </row>
    <row r="57" spans="2:7" ht="12.75">
      <c r="B57" s="33" t="s">
        <v>79</v>
      </c>
      <c r="C57" s="33" t="s">
        <v>80</v>
      </c>
      <c r="D57" s="33"/>
      <c r="E57" s="33"/>
      <c r="F57" s="33" t="s">
        <v>81</v>
      </c>
      <c r="G57" s="33" t="s">
        <v>82</v>
      </c>
    </row>
    <row r="58" spans="2:7" ht="12.75">
      <c r="B58" s="34">
        <v>1</v>
      </c>
      <c r="C58" s="35" t="s">
        <v>83</v>
      </c>
      <c r="D58" s="35"/>
      <c r="E58" s="35"/>
      <c r="F58" s="35" t="s">
        <v>84</v>
      </c>
      <c r="G58" s="16">
        <v>10199.82</v>
      </c>
    </row>
    <row r="59" spans="2:7" ht="12.75">
      <c r="B59" s="36"/>
      <c r="C59" s="37"/>
      <c r="D59" s="37"/>
      <c r="E59" s="37"/>
      <c r="F59" s="37"/>
      <c r="G59" s="37"/>
    </row>
    <row r="60" spans="2:7" ht="12.75">
      <c r="B60" s="38">
        <v>2</v>
      </c>
      <c r="C60" s="39" t="s">
        <v>85</v>
      </c>
      <c r="D60" s="39"/>
      <c r="E60" s="39"/>
      <c r="F60" s="39" t="s">
        <v>84</v>
      </c>
      <c r="G60" s="16">
        <v>7586.55</v>
      </c>
    </row>
    <row r="61" spans="2:7" ht="12.75">
      <c r="B61" s="36">
        <v>3</v>
      </c>
      <c r="C61" s="37" t="s">
        <v>86</v>
      </c>
      <c r="D61" s="37"/>
      <c r="E61" s="37"/>
      <c r="F61" s="37" t="s">
        <v>84</v>
      </c>
      <c r="G61" s="37"/>
    </row>
    <row r="62" spans="2:7" ht="12.75">
      <c r="B62" s="40">
        <v>4</v>
      </c>
      <c r="C62" s="41" t="s">
        <v>87</v>
      </c>
      <c r="D62" s="41"/>
      <c r="E62" s="41"/>
      <c r="F62" s="41" t="s">
        <v>84</v>
      </c>
      <c r="G62" s="16">
        <v>7965.96</v>
      </c>
    </row>
    <row r="63" spans="2:7" ht="12.75">
      <c r="B63" s="40"/>
      <c r="C63" s="41" t="s">
        <v>11</v>
      </c>
      <c r="D63" s="41"/>
      <c r="E63" s="41"/>
      <c r="F63" s="41"/>
      <c r="G63" s="16"/>
    </row>
    <row r="64" spans="2:7" ht="12.75">
      <c r="B64" s="36"/>
      <c r="C64" s="37" t="s">
        <v>88</v>
      </c>
      <c r="D64" s="37"/>
      <c r="E64" s="37"/>
      <c r="F64" s="37" t="s">
        <v>84</v>
      </c>
      <c r="G64" s="1">
        <v>3670.59</v>
      </c>
    </row>
    <row r="65" spans="2:7" ht="12.75">
      <c r="B65" s="36"/>
      <c r="C65" s="37" t="s">
        <v>90</v>
      </c>
      <c r="D65" s="37"/>
      <c r="E65" s="37"/>
      <c r="F65" s="37" t="s">
        <v>84</v>
      </c>
      <c r="G65" s="16">
        <v>1757.43</v>
      </c>
    </row>
    <row r="66" spans="2:7" ht="12.75">
      <c r="B66" s="36"/>
      <c r="C66" s="37" t="s">
        <v>91</v>
      </c>
      <c r="D66" s="37"/>
      <c r="E66" s="37">
        <v>5</v>
      </c>
      <c r="F66" s="37" t="s">
        <v>74</v>
      </c>
      <c r="G66" s="37"/>
    </row>
    <row r="67" spans="2:7" ht="12.75">
      <c r="B67" s="36"/>
      <c r="C67" s="37" t="s">
        <v>92</v>
      </c>
      <c r="D67" s="37"/>
      <c r="E67" s="37">
        <v>5</v>
      </c>
      <c r="F67" s="37" t="s">
        <v>74</v>
      </c>
      <c r="G67" s="37"/>
    </row>
    <row r="68" spans="2:7" ht="12.75">
      <c r="B68" s="36"/>
      <c r="C68" s="37" t="s">
        <v>93</v>
      </c>
      <c r="D68" s="37"/>
      <c r="E68" s="37"/>
      <c r="F68" s="37" t="s">
        <v>84</v>
      </c>
      <c r="G68" s="16">
        <v>469</v>
      </c>
    </row>
    <row r="69" spans="2:7" ht="12.75">
      <c r="B69" s="36"/>
      <c r="C69" s="37" t="s">
        <v>11</v>
      </c>
      <c r="D69" s="37"/>
      <c r="E69" s="37"/>
      <c r="F69" s="37" t="s">
        <v>84</v>
      </c>
      <c r="G69" s="37"/>
    </row>
    <row r="70" spans="2:7" ht="12.75">
      <c r="B70" s="36"/>
      <c r="C70" s="37" t="s">
        <v>94</v>
      </c>
      <c r="D70" s="37"/>
      <c r="E70" s="37"/>
      <c r="F70" s="37"/>
      <c r="G70" s="16">
        <v>355.94</v>
      </c>
    </row>
    <row r="71" spans="2:7" ht="12.75">
      <c r="B71" s="40"/>
      <c r="C71" s="41" t="s">
        <v>95</v>
      </c>
      <c r="D71" s="41"/>
      <c r="E71" s="41"/>
      <c r="F71" s="41" t="s">
        <v>84</v>
      </c>
      <c r="G71" s="16"/>
    </row>
    <row r="72" spans="2:7" ht="12.75">
      <c r="B72" s="44"/>
      <c r="C72" s="37" t="s">
        <v>145</v>
      </c>
      <c r="D72" s="37"/>
      <c r="E72" s="37"/>
      <c r="F72" s="37" t="s">
        <v>84</v>
      </c>
      <c r="G72" s="16">
        <v>1713</v>
      </c>
    </row>
    <row r="73" spans="2:7" ht="12.75">
      <c r="B73" s="44"/>
      <c r="C73" s="37"/>
      <c r="D73" s="37"/>
      <c r="E73" s="37"/>
      <c r="F73" s="37"/>
      <c r="G73" s="37"/>
    </row>
    <row r="74" spans="2:7" ht="12.75">
      <c r="B74" s="36"/>
      <c r="C74" s="37"/>
      <c r="D74" s="37"/>
      <c r="E74" s="37"/>
      <c r="F74" s="37" t="s">
        <v>96</v>
      </c>
      <c r="G74" s="37"/>
    </row>
    <row r="75" spans="2:7" ht="12.75">
      <c r="B75" s="36"/>
      <c r="C75" s="37"/>
      <c r="D75" s="37"/>
      <c r="E75" s="37"/>
      <c r="F75" s="37"/>
      <c r="G75" s="37"/>
    </row>
    <row r="76" spans="2:7" ht="12.75">
      <c r="B76" s="36">
        <v>5</v>
      </c>
      <c r="C76" s="37" t="s">
        <v>97</v>
      </c>
      <c r="D76" s="37"/>
      <c r="E76" s="37"/>
      <c r="F76" s="37" t="s">
        <v>84</v>
      </c>
      <c r="G76" s="37"/>
    </row>
    <row r="77" spans="2:7" ht="12.75">
      <c r="B77" s="36"/>
      <c r="C77" s="37"/>
      <c r="D77" s="37"/>
      <c r="E77" s="37"/>
      <c r="F77" s="37"/>
      <c r="G77" s="37"/>
    </row>
    <row r="78" spans="2:7" ht="12.75">
      <c r="B78" s="36"/>
      <c r="C78" s="37" t="s">
        <v>98</v>
      </c>
      <c r="D78" s="37"/>
      <c r="E78" s="37"/>
      <c r="F78" s="37" t="s">
        <v>84</v>
      </c>
      <c r="G78" s="37"/>
    </row>
    <row r="79" spans="2:7" ht="12.75">
      <c r="B79" s="36"/>
      <c r="C79" s="37" t="s">
        <v>99</v>
      </c>
      <c r="D79" s="37"/>
      <c r="E79" s="37"/>
      <c r="F79" s="37"/>
      <c r="G79" s="37"/>
    </row>
    <row r="80" spans="2:7" ht="12.75">
      <c r="B80" s="36">
        <v>6</v>
      </c>
      <c r="C80" s="37" t="s">
        <v>100</v>
      </c>
      <c r="D80" s="37"/>
      <c r="E80" s="37"/>
      <c r="F80" s="37" t="s">
        <v>84</v>
      </c>
      <c r="G80" s="37"/>
    </row>
    <row r="81" spans="2:7" ht="12.75">
      <c r="B81" s="36">
        <v>7</v>
      </c>
      <c r="C81" s="37" t="s">
        <v>101</v>
      </c>
      <c r="D81" s="37"/>
      <c r="E81" s="37"/>
      <c r="F81" s="37" t="s">
        <v>84</v>
      </c>
      <c r="G81" s="37">
        <v>6331.26</v>
      </c>
    </row>
    <row r="82" spans="2:7" ht="12.75">
      <c r="B82" s="36">
        <v>8</v>
      </c>
      <c r="C82" s="37" t="s">
        <v>85</v>
      </c>
      <c r="D82" s="37"/>
      <c r="E82" s="37"/>
      <c r="F82" s="37" t="s">
        <v>84</v>
      </c>
      <c r="G82" s="37"/>
    </row>
    <row r="83" spans="2:7" ht="12.75">
      <c r="B83" s="36">
        <v>9</v>
      </c>
      <c r="C83" s="37" t="s">
        <v>102</v>
      </c>
      <c r="D83" s="37"/>
      <c r="E83" s="37"/>
      <c r="F83" s="37" t="s">
        <v>84</v>
      </c>
      <c r="G83" s="37">
        <v>6710.67</v>
      </c>
    </row>
    <row r="84" spans="2:7" ht="12.75">
      <c r="B84" s="42">
        <v>10</v>
      </c>
      <c r="C84" s="43" t="s">
        <v>103</v>
      </c>
      <c r="D84" s="43"/>
      <c r="E84" s="43"/>
      <c r="F84" s="43" t="s">
        <v>84</v>
      </c>
      <c r="G84" s="43"/>
    </row>
    <row r="85" spans="2:7" ht="12.75">
      <c r="B85" s="37"/>
      <c r="C85" s="37"/>
      <c r="D85" s="37"/>
      <c r="E85" s="37"/>
      <c r="F85" s="37"/>
      <c r="G85" s="37"/>
    </row>
    <row r="88" ht="12.75">
      <c r="D88" t="s">
        <v>104</v>
      </c>
    </row>
    <row r="89" ht="12.75">
      <c r="D89" t="s">
        <v>105</v>
      </c>
    </row>
  </sheetData>
  <sheetProtection/>
  <mergeCells count="2">
    <mergeCell ref="C14:D14"/>
    <mergeCell ref="I14:M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10">
      <selection activeCell="G19" sqref="G19"/>
    </sheetView>
  </sheetViews>
  <sheetFormatPr defaultColWidth="9.140625" defaultRowHeight="12.75"/>
  <cols>
    <col min="2" max="2" width="13.28125" style="0" customWidth="1"/>
    <col min="3" max="3" width="10.28125" style="0" customWidth="1"/>
    <col min="7" max="7" width="13.57421875" style="0" customWidth="1"/>
  </cols>
  <sheetData>
    <row r="2" spans="1:13" ht="12.75">
      <c r="A2" s="14"/>
      <c r="B2" s="15" t="s">
        <v>107</v>
      </c>
      <c r="C2" s="15" t="s">
        <v>118</v>
      </c>
      <c r="D2" s="14" t="s">
        <v>64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14"/>
      <c r="B4" s="14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6"/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4"/>
      <c r="I6" s="14"/>
      <c r="J6" s="14"/>
      <c r="K6" s="14"/>
      <c r="L6" s="14"/>
      <c r="M6" s="14"/>
    </row>
    <row r="7" spans="1:13" ht="12.75">
      <c r="A7" s="16"/>
      <c r="B7" s="16" t="s">
        <v>6</v>
      </c>
      <c r="C7" s="16"/>
      <c r="D7" s="16"/>
      <c r="E7" s="16" t="s">
        <v>8</v>
      </c>
      <c r="F7" s="16" t="s">
        <v>9</v>
      </c>
      <c r="G7" s="16" t="s">
        <v>10</v>
      </c>
      <c r="H7" s="14"/>
      <c r="I7" s="14"/>
      <c r="J7" s="14"/>
      <c r="K7" s="14"/>
      <c r="L7" s="14"/>
      <c r="M7" s="14"/>
    </row>
    <row r="8" spans="1:13" ht="12.75">
      <c r="A8" s="16" t="s">
        <v>65</v>
      </c>
      <c r="B8" s="16">
        <v>10689.66</v>
      </c>
      <c r="C8" s="16">
        <v>5539.25</v>
      </c>
      <c r="D8" s="16">
        <v>4317.03</v>
      </c>
      <c r="E8" s="16">
        <v>707.66</v>
      </c>
      <c r="F8" s="17">
        <f>SUM(D8:E8)</f>
        <v>5024.69</v>
      </c>
      <c r="G8" s="16">
        <v>11204.22</v>
      </c>
      <c r="H8" s="14"/>
      <c r="I8" s="14"/>
      <c r="J8" s="14"/>
      <c r="K8" s="14"/>
      <c r="L8" s="14"/>
      <c r="M8" s="14"/>
    </row>
    <row r="9" spans="1:13" ht="12.75">
      <c r="A9" s="16" t="s">
        <v>11</v>
      </c>
      <c r="B9" s="16">
        <v>8431.1</v>
      </c>
      <c r="C9" s="16">
        <v>4660.55</v>
      </c>
      <c r="D9" s="16">
        <v>4004.52</v>
      </c>
      <c r="E9" s="16">
        <v>595.42</v>
      </c>
      <c r="F9" s="16">
        <f>SUM(D9:E9)</f>
        <v>4599.94</v>
      </c>
      <c r="G9" s="16">
        <v>8491.71</v>
      </c>
      <c r="H9" s="14"/>
      <c r="I9" s="14"/>
      <c r="J9" s="14"/>
      <c r="K9" s="14"/>
      <c r="L9" s="14"/>
      <c r="M9" s="14"/>
    </row>
    <row r="10" spans="1:13" ht="12.75">
      <c r="A10" s="16" t="s">
        <v>12</v>
      </c>
      <c r="B10" s="16"/>
      <c r="C10" s="45">
        <f>SUM(C8:C9)</f>
        <v>10199.8</v>
      </c>
      <c r="D10" s="16"/>
      <c r="E10" s="16"/>
      <c r="F10" s="45">
        <f>SUM(F8:F9)</f>
        <v>9624.63</v>
      </c>
      <c r="G10" s="16"/>
      <c r="H10" s="14"/>
      <c r="I10" s="14"/>
      <c r="J10" s="14"/>
      <c r="K10" s="14"/>
      <c r="L10" s="14"/>
      <c r="M10" s="14"/>
    </row>
    <row r="11" spans="1:13" ht="12.75">
      <c r="A11" s="18"/>
      <c r="B11" s="18"/>
      <c r="C11" s="18"/>
      <c r="D11" s="18"/>
      <c r="E11" s="18"/>
      <c r="F11" s="18"/>
      <c r="G11" s="18"/>
      <c r="H11" s="14"/>
      <c r="I11" s="14"/>
      <c r="J11" s="14"/>
      <c r="K11" s="14"/>
      <c r="L11" s="14"/>
      <c r="M11" s="14"/>
    </row>
    <row r="12" spans="1:13" ht="12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.75">
      <c r="A14" s="14"/>
      <c r="B14" s="16"/>
      <c r="C14" s="139" t="s">
        <v>24</v>
      </c>
      <c r="D14" s="140"/>
      <c r="E14" s="16"/>
      <c r="F14" s="16"/>
      <c r="G14" s="16"/>
      <c r="H14" s="16" t="s">
        <v>20</v>
      </c>
      <c r="I14" s="141" t="s">
        <v>16</v>
      </c>
      <c r="J14" s="141"/>
      <c r="K14" s="141"/>
      <c r="L14" s="141"/>
      <c r="M14" s="140"/>
    </row>
    <row r="15" spans="1:13" ht="12.75">
      <c r="A15" s="14"/>
      <c r="B15" s="22"/>
      <c r="C15" s="17"/>
      <c r="D15" s="16"/>
      <c r="E15" s="17"/>
      <c r="F15" s="16"/>
      <c r="G15" s="17"/>
      <c r="H15" s="16"/>
      <c r="I15" s="16" t="s">
        <v>21</v>
      </c>
      <c r="J15" s="16" t="s">
        <v>22</v>
      </c>
      <c r="K15" s="16" t="s">
        <v>67</v>
      </c>
      <c r="L15" s="16" t="s">
        <v>68</v>
      </c>
      <c r="M15" s="16" t="s">
        <v>23</v>
      </c>
    </row>
    <row r="16" spans="1:13" ht="12.75">
      <c r="A16" s="14"/>
      <c r="B16" s="23" t="s">
        <v>165</v>
      </c>
      <c r="C16" s="17" t="s">
        <v>66</v>
      </c>
      <c r="D16" s="16"/>
      <c r="E16" s="17" t="s">
        <v>25</v>
      </c>
      <c r="F16" s="16" t="s">
        <v>167</v>
      </c>
      <c r="G16" s="17">
        <v>330.66</v>
      </c>
      <c r="H16" s="16">
        <v>0</v>
      </c>
      <c r="I16" s="16"/>
      <c r="J16" s="16"/>
      <c r="K16" s="16"/>
      <c r="L16" s="16"/>
      <c r="M16" s="16"/>
    </row>
    <row r="17" spans="1:13" ht="12.75">
      <c r="A17" s="14"/>
      <c r="B17" s="23"/>
      <c r="C17" s="17"/>
      <c r="D17" s="16"/>
      <c r="E17" s="17"/>
      <c r="F17" s="16"/>
      <c r="G17" s="17"/>
      <c r="H17" s="16"/>
      <c r="I17" s="16"/>
      <c r="J17" s="16"/>
      <c r="K17" s="16"/>
      <c r="L17" s="16"/>
      <c r="M17" s="16"/>
    </row>
    <row r="18" spans="1:13" ht="12.75">
      <c r="A18" s="14"/>
      <c r="B18" s="16"/>
      <c r="C18" s="17"/>
      <c r="D18" s="16"/>
      <c r="E18" s="17"/>
      <c r="F18" s="16"/>
      <c r="G18" s="17"/>
      <c r="H18" s="17"/>
      <c r="I18" s="17"/>
      <c r="J18" s="17"/>
      <c r="K18" s="16"/>
      <c r="L18" s="16"/>
      <c r="M18" s="16"/>
    </row>
    <row r="19" spans="1:13" ht="12.75">
      <c r="A19" s="14"/>
      <c r="B19" s="24" t="s">
        <v>165</v>
      </c>
      <c r="C19" s="25" t="s">
        <v>166</v>
      </c>
      <c r="D19" s="26"/>
      <c r="E19" s="27" t="s">
        <v>25</v>
      </c>
      <c r="F19" s="16" t="s">
        <v>167</v>
      </c>
      <c r="G19" s="16">
        <v>330.66</v>
      </c>
      <c r="H19" s="16">
        <v>0</v>
      </c>
      <c r="I19" s="17"/>
      <c r="J19" s="16"/>
      <c r="K19" s="16"/>
      <c r="L19" s="16"/>
      <c r="M19" s="16"/>
    </row>
    <row r="20" spans="1:13" ht="12.75">
      <c r="A20" s="14"/>
      <c r="B20" s="28"/>
      <c r="C20" s="25"/>
      <c r="D20" s="26"/>
      <c r="E20" s="29"/>
      <c r="F20" s="16"/>
      <c r="G20" s="17"/>
      <c r="H20" s="16"/>
      <c r="I20" s="17"/>
      <c r="J20" s="17"/>
      <c r="K20" s="16"/>
      <c r="L20" s="16"/>
      <c r="M20" s="16"/>
    </row>
    <row r="21" spans="1:13" ht="12.75">
      <c r="A21" s="14"/>
      <c r="B21" s="17"/>
      <c r="C21" s="24"/>
      <c r="D21" s="27"/>
      <c r="E21" s="29"/>
      <c r="F21" s="16"/>
      <c r="G21" s="17"/>
      <c r="H21" s="16"/>
      <c r="I21" s="16"/>
      <c r="J21" s="16"/>
      <c r="K21" s="16"/>
      <c r="L21" s="16"/>
      <c r="M21" s="16"/>
    </row>
    <row r="22" spans="1:13" ht="12.75">
      <c r="A22" s="14"/>
      <c r="B22" s="17"/>
      <c r="C22" s="30"/>
      <c r="D22" s="31"/>
      <c r="E22" s="17"/>
      <c r="F22" s="16"/>
      <c r="G22" s="17"/>
      <c r="H22" s="16"/>
      <c r="I22" s="17"/>
      <c r="J22" s="17"/>
      <c r="K22" s="16"/>
      <c r="L22" s="16"/>
      <c r="M22" s="16"/>
    </row>
    <row r="23" spans="1:13" ht="12.75">
      <c r="A23" s="14"/>
      <c r="B23" s="16"/>
      <c r="C23" s="17"/>
      <c r="D23" s="16"/>
      <c r="E23" s="17"/>
      <c r="F23" s="16"/>
      <c r="G23" s="17"/>
      <c r="H23" s="16"/>
      <c r="I23" s="16"/>
      <c r="J23" s="16"/>
      <c r="K23" s="16"/>
      <c r="L23" s="16"/>
      <c r="M23" s="16"/>
    </row>
    <row r="24" spans="1:13" ht="12.75">
      <c r="A24" s="14"/>
      <c r="B24" s="16"/>
      <c r="C24" s="16"/>
      <c r="D24" s="16"/>
      <c r="E24" s="16"/>
      <c r="F24" s="16"/>
      <c r="G24" s="18"/>
      <c r="H24" s="16"/>
      <c r="I24" s="16"/>
      <c r="J24" s="16"/>
      <c r="K24" s="16"/>
      <c r="L24" s="16"/>
      <c r="M24" s="16"/>
    </row>
    <row r="25" spans="1:13" ht="12.75">
      <c r="A25" s="14"/>
      <c r="B25" s="16"/>
      <c r="C25" s="16"/>
      <c r="D25" s="16"/>
      <c r="E25" s="16"/>
      <c r="F25" s="16"/>
      <c r="G25" s="15" t="s">
        <v>69</v>
      </c>
      <c r="H25" s="16"/>
      <c r="I25" s="16"/>
      <c r="J25" s="16"/>
      <c r="K25" s="16"/>
      <c r="L25" s="16"/>
      <c r="M25" s="16"/>
    </row>
    <row r="26" spans="1:13" ht="12.75">
      <c r="A26" s="1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2.75">
      <c r="A28" s="14"/>
      <c r="B28" s="16"/>
      <c r="C28" s="16" t="s">
        <v>70</v>
      </c>
      <c r="D28" s="16"/>
      <c r="E28" s="32">
        <v>1112.3</v>
      </c>
      <c r="F28" s="17" t="s">
        <v>58</v>
      </c>
      <c r="G28" s="16"/>
      <c r="H28" s="16">
        <v>1757.43</v>
      </c>
      <c r="I28" s="16"/>
      <c r="J28" s="16"/>
      <c r="K28" s="16"/>
      <c r="L28" s="16"/>
      <c r="M28" s="16"/>
    </row>
    <row r="29" spans="1:13" ht="12.75">
      <c r="A29" s="1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4"/>
      <c r="B30" s="16"/>
      <c r="C30" s="16"/>
      <c r="D30" s="16"/>
      <c r="E30" s="16"/>
      <c r="F30" s="17" t="s">
        <v>71</v>
      </c>
      <c r="G30" s="16"/>
      <c r="H30" s="1">
        <v>3670.59</v>
      </c>
      <c r="I30" s="16"/>
      <c r="J30" s="16"/>
      <c r="K30" s="16"/>
      <c r="L30" s="16"/>
      <c r="M30" s="16"/>
    </row>
    <row r="31" spans="1:13" ht="12.75">
      <c r="A31" s="14"/>
      <c r="B31" s="16"/>
      <c r="C31" s="16" t="s">
        <v>31</v>
      </c>
      <c r="D31" s="16"/>
      <c r="E31" s="16"/>
      <c r="F31" s="16" t="s">
        <v>32</v>
      </c>
      <c r="G31" s="16"/>
      <c r="H31" s="16"/>
      <c r="I31" s="16"/>
      <c r="J31" s="16"/>
      <c r="K31" s="16"/>
      <c r="L31" s="16"/>
      <c r="M31" s="16"/>
    </row>
    <row r="32" spans="1:13" ht="12.75">
      <c r="A32" s="14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</row>
    <row r="33" spans="1:13" ht="12.75">
      <c r="A33" s="14"/>
      <c r="B33" s="16"/>
      <c r="C33" s="16" t="s">
        <v>33</v>
      </c>
      <c r="D33" s="16"/>
      <c r="E33" s="16">
        <v>0.57</v>
      </c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4"/>
      <c r="B34" s="16"/>
      <c r="C34" s="16" t="s">
        <v>72</v>
      </c>
      <c r="D34" s="16"/>
      <c r="E34" s="16"/>
      <c r="F34" s="16"/>
      <c r="G34" s="16"/>
      <c r="H34" s="16">
        <v>0</v>
      </c>
      <c r="I34" s="17"/>
      <c r="J34" s="17"/>
      <c r="K34" s="16"/>
      <c r="L34" s="16"/>
      <c r="M34" s="16"/>
    </row>
    <row r="35" spans="1:13" ht="12.75">
      <c r="A35" s="14"/>
      <c r="B35" s="16"/>
      <c r="C35" s="16"/>
      <c r="D35" s="16"/>
      <c r="E35" s="16"/>
      <c r="F35" s="17"/>
      <c r="G35" s="16"/>
      <c r="H35" s="16"/>
      <c r="I35" s="17"/>
      <c r="J35" s="17"/>
      <c r="K35" s="16"/>
      <c r="L35" s="16"/>
      <c r="M35" s="16"/>
    </row>
    <row r="36" spans="1:13" ht="12.75">
      <c r="A36" s="14"/>
      <c r="B36" s="16"/>
      <c r="C36" s="16" t="s">
        <v>73</v>
      </c>
      <c r="D36" s="16"/>
      <c r="E36" s="16"/>
      <c r="F36" s="16">
        <v>0.32</v>
      </c>
      <c r="G36" s="16"/>
      <c r="H36" s="1">
        <v>355.94</v>
      </c>
      <c r="I36" s="16"/>
      <c r="J36" s="16"/>
      <c r="K36" s="16"/>
      <c r="L36" s="16"/>
      <c r="M36" s="16"/>
    </row>
    <row r="37" spans="1:13" ht="12.75">
      <c r="A37" s="1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4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4"/>
      <c r="B39" s="18"/>
      <c r="C39" s="16"/>
      <c r="D39" s="16"/>
      <c r="E39" s="16"/>
      <c r="F39" s="16"/>
      <c r="G39" s="16" t="s">
        <v>26</v>
      </c>
      <c r="H39" s="16">
        <f>SUM(H28:H38)</f>
        <v>5783.96</v>
      </c>
      <c r="I39" s="16"/>
      <c r="J39" s="16"/>
      <c r="K39" s="16"/>
      <c r="L39" s="16"/>
      <c r="M39" s="16"/>
    </row>
    <row r="40" spans="1:13" ht="12.75">
      <c r="A40" s="14"/>
      <c r="B40" s="14"/>
      <c r="C40" s="18"/>
      <c r="D40" s="18"/>
      <c r="E40" s="18"/>
      <c r="F40" s="18"/>
      <c r="G40" s="18"/>
      <c r="H40" s="16"/>
      <c r="I40" s="16"/>
      <c r="J40" s="16"/>
      <c r="K40" s="16"/>
      <c r="L40" s="16"/>
      <c r="M40" s="16"/>
    </row>
    <row r="41" spans="1:13" ht="12.75">
      <c r="A41" s="14"/>
      <c r="B41" s="14"/>
      <c r="C41" s="14"/>
      <c r="D41" s="14"/>
      <c r="E41" s="14"/>
      <c r="F41" s="14" t="s">
        <v>75</v>
      </c>
      <c r="G41" s="14"/>
      <c r="H41" s="16"/>
      <c r="I41" s="16"/>
      <c r="J41" s="16"/>
      <c r="K41" s="16"/>
      <c r="L41" s="16" t="s">
        <v>26</v>
      </c>
      <c r="M41" s="16"/>
    </row>
    <row r="42" spans="1:13" ht="12.75">
      <c r="A42" s="14"/>
      <c r="B42" s="14"/>
      <c r="C42" s="14"/>
      <c r="D42" s="14"/>
      <c r="E42" s="14"/>
      <c r="F42" s="14"/>
      <c r="G42" s="14"/>
      <c r="H42" s="18"/>
      <c r="I42" s="18"/>
      <c r="J42" s="18"/>
      <c r="K42" s="18"/>
      <c r="L42" s="18"/>
      <c r="M42" s="18"/>
    </row>
    <row r="43" spans="1:13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2.75">
      <c r="A44" s="14"/>
      <c r="B44" s="14"/>
      <c r="C44" s="14"/>
      <c r="D44" s="14" t="s">
        <v>76</v>
      </c>
      <c r="E44" s="14" t="s">
        <v>36</v>
      </c>
      <c r="F44" s="14"/>
      <c r="G44" s="14">
        <v>7965.96</v>
      </c>
      <c r="H44" s="14"/>
      <c r="I44" s="14"/>
      <c r="J44" s="14"/>
      <c r="K44" s="14"/>
      <c r="L44" s="14"/>
      <c r="M44" s="14"/>
    </row>
    <row r="45" spans="1:13" ht="12.75">
      <c r="A45" s="14"/>
      <c r="C45" s="14"/>
      <c r="D45" s="14" t="s">
        <v>37</v>
      </c>
      <c r="E45" s="14"/>
      <c r="F45" s="16"/>
      <c r="G45" s="14"/>
      <c r="H45" s="14"/>
      <c r="I45" s="14"/>
      <c r="J45" s="14"/>
      <c r="K45" s="14"/>
      <c r="L45" s="14"/>
      <c r="M45" s="14"/>
    </row>
    <row r="46" spans="8:13" ht="12.75">
      <c r="H46" s="14"/>
      <c r="I46" s="14"/>
      <c r="J46" s="14"/>
      <c r="K46" s="14"/>
      <c r="L46" s="14"/>
      <c r="M46" s="14"/>
    </row>
    <row r="47" spans="8:13" ht="12.75">
      <c r="H47" s="14"/>
      <c r="I47" s="14"/>
      <c r="J47" s="14"/>
      <c r="K47" s="14"/>
      <c r="L47" s="14"/>
      <c r="M47" s="14"/>
    </row>
    <row r="52" ht="12.75">
      <c r="E52" t="s">
        <v>77</v>
      </c>
    </row>
    <row r="53" ht="12.75">
      <c r="E53" t="s">
        <v>78</v>
      </c>
    </row>
    <row r="54" spans="2:5" ht="12.75">
      <c r="B54">
        <v>1112.3</v>
      </c>
      <c r="E54" t="s">
        <v>108</v>
      </c>
    </row>
    <row r="55" ht="12.75">
      <c r="E55" t="s">
        <v>119</v>
      </c>
    </row>
    <row r="57" spans="2:7" ht="12.75">
      <c r="B57" s="33" t="s">
        <v>79</v>
      </c>
      <c r="C57" s="33" t="s">
        <v>80</v>
      </c>
      <c r="D57" s="33"/>
      <c r="E57" s="33"/>
      <c r="F57" s="33" t="s">
        <v>81</v>
      </c>
      <c r="G57" s="33" t="s">
        <v>82</v>
      </c>
    </row>
    <row r="58" spans="2:7" ht="12.75">
      <c r="B58" s="34">
        <v>1</v>
      </c>
      <c r="C58" s="35" t="s">
        <v>83</v>
      </c>
      <c r="D58" s="35"/>
      <c r="E58" s="35"/>
      <c r="F58" s="35" t="s">
        <v>84</v>
      </c>
      <c r="G58" s="16">
        <v>10199.8</v>
      </c>
    </row>
    <row r="59" spans="2:7" ht="12.75">
      <c r="B59" s="36"/>
      <c r="C59" s="37"/>
      <c r="D59" s="37"/>
      <c r="E59" s="37"/>
      <c r="F59" s="37"/>
      <c r="G59" s="37"/>
    </row>
    <row r="60" spans="2:7" ht="12.75">
      <c r="B60" s="38">
        <v>2</v>
      </c>
      <c r="C60" s="39" t="s">
        <v>85</v>
      </c>
      <c r="D60" s="39"/>
      <c r="E60" s="39"/>
      <c r="F60" s="39" t="s">
        <v>84</v>
      </c>
      <c r="G60" s="16">
        <v>9624.63</v>
      </c>
    </row>
    <row r="61" spans="2:7" ht="12.75">
      <c r="B61" s="36">
        <v>3</v>
      </c>
      <c r="C61" s="37" t="s">
        <v>86</v>
      </c>
      <c r="D61" s="37"/>
      <c r="E61" s="37"/>
      <c r="F61" s="37" t="s">
        <v>84</v>
      </c>
      <c r="G61" s="37"/>
    </row>
    <row r="62" spans="2:7" ht="12.75">
      <c r="B62" s="40">
        <v>4</v>
      </c>
      <c r="C62" s="41" t="s">
        <v>87</v>
      </c>
      <c r="D62" s="41"/>
      <c r="E62" s="41"/>
      <c r="F62" s="41" t="s">
        <v>84</v>
      </c>
      <c r="G62" s="45">
        <v>5783.96</v>
      </c>
    </row>
    <row r="63" spans="2:7" ht="12.75">
      <c r="B63" s="40"/>
      <c r="C63" s="41" t="s">
        <v>11</v>
      </c>
      <c r="D63" s="41"/>
      <c r="E63" s="41"/>
      <c r="F63" s="41"/>
      <c r="G63" s="45"/>
    </row>
    <row r="64" spans="2:7" ht="12.75">
      <c r="B64" s="36"/>
      <c r="C64" s="37" t="s">
        <v>88</v>
      </c>
      <c r="D64" s="37"/>
      <c r="E64" s="37"/>
      <c r="F64" s="37" t="s">
        <v>84</v>
      </c>
      <c r="G64" s="1">
        <v>3670.59</v>
      </c>
    </row>
    <row r="65" spans="2:7" ht="12.75">
      <c r="B65" s="36"/>
      <c r="C65" s="37" t="s">
        <v>89</v>
      </c>
      <c r="D65" s="37"/>
      <c r="E65" s="37"/>
      <c r="F65" s="37" t="s">
        <v>84</v>
      </c>
      <c r="G65" s="16">
        <v>0</v>
      </c>
    </row>
    <row r="66" spans="2:7" ht="12.75">
      <c r="B66" s="36"/>
      <c r="C66" s="37" t="s">
        <v>90</v>
      </c>
      <c r="D66" s="37"/>
      <c r="E66" s="37"/>
      <c r="F66" s="37" t="s">
        <v>84</v>
      </c>
      <c r="G66" s="16">
        <v>1757.43</v>
      </c>
    </row>
    <row r="67" spans="2:7" ht="12.75">
      <c r="B67" s="36"/>
      <c r="C67" s="37" t="s">
        <v>91</v>
      </c>
      <c r="D67" s="37"/>
      <c r="E67" s="37">
        <v>5</v>
      </c>
      <c r="F67" s="37" t="s">
        <v>74</v>
      </c>
      <c r="G67" s="37"/>
    </row>
    <row r="68" spans="2:7" ht="12.75">
      <c r="B68" s="36"/>
      <c r="C68" s="37" t="s">
        <v>92</v>
      </c>
      <c r="D68" s="37"/>
      <c r="E68" s="37">
        <v>5</v>
      </c>
      <c r="F68" s="37" t="s">
        <v>74</v>
      </c>
      <c r="G68" s="37"/>
    </row>
    <row r="69" spans="2:7" ht="12.75">
      <c r="B69" s="36"/>
      <c r="C69" s="37" t="s">
        <v>93</v>
      </c>
      <c r="D69" s="37"/>
      <c r="E69" s="37"/>
      <c r="F69" s="37" t="s">
        <v>84</v>
      </c>
      <c r="G69" s="16"/>
    </row>
    <row r="70" spans="2:7" ht="12.75">
      <c r="B70" s="36"/>
      <c r="C70" s="37" t="s">
        <v>146</v>
      </c>
      <c r="D70" s="37"/>
      <c r="E70" s="37"/>
      <c r="F70" s="37" t="s">
        <v>84</v>
      </c>
      <c r="G70" s="37"/>
    </row>
    <row r="71" spans="2:7" ht="12.75">
      <c r="B71" s="36"/>
      <c r="C71" s="37" t="s">
        <v>94</v>
      </c>
      <c r="D71" s="37"/>
      <c r="E71" s="37"/>
      <c r="F71" s="37"/>
      <c r="G71" s="16">
        <v>355.94</v>
      </c>
    </row>
    <row r="72" spans="2:7" ht="12.75">
      <c r="B72" s="40"/>
      <c r="C72" s="41" t="s">
        <v>95</v>
      </c>
      <c r="D72" s="41"/>
      <c r="E72" s="41"/>
      <c r="F72" s="41" t="s">
        <v>84</v>
      </c>
      <c r="G72" s="16"/>
    </row>
    <row r="73" spans="2:7" ht="12.75">
      <c r="B73" s="44"/>
      <c r="C73" s="37"/>
      <c r="D73" s="37"/>
      <c r="E73" s="37"/>
      <c r="F73" s="37" t="s">
        <v>84</v>
      </c>
      <c r="G73" s="37"/>
    </row>
    <row r="74" spans="2:7" ht="12.75">
      <c r="B74" s="44"/>
      <c r="C74" s="37"/>
      <c r="D74" s="37"/>
      <c r="E74" s="37"/>
      <c r="F74" s="37"/>
      <c r="G74" s="37"/>
    </row>
    <row r="75" spans="2:7" ht="12.75">
      <c r="B75" s="36"/>
      <c r="C75" s="37"/>
      <c r="D75" s="37"/>
      <c r="E75" s="37"/>
      <c r="F75" s="37" t="s">
        <v>96</v>
      </c>
      <c r="G75" s="37"/>
    </row>
    <row r="76" spans="2:7" ht="12.75">
      <c r="B76" s="36"/>
      <c r="C76" s="37"/>
      <c r="D76" s="37"/>
      <c r="E76" s="37"/>
      <c r="F76" s="37"/>
      <c r="G76" s="37"/>
    </row>
    <row r="77" spans="2:7" ht="12.75">
      <c r="B77" s="36">
        <v>5</v>
      </c>
      <c r="C77" s="37" t="s">
        <v>97</v>
      </c>
      <c r="D77" s="37"/>
      <c r="E77" s="37"/>
      <c r="F77" s="37" t="s">
        <v>84</v>
      </c>
      <c r="G77" s="37"/>
    </row>
    <row r="78" spans="2:7" ht="12.75">
      <c r="B78" s="36"/>
      <c r="C78" s="37"/>
      <c r="D78" s="37"/>
      <c r="E78" s="37"/>
      <c r="F78" s="37"/>
      <c r="G78" s="37"/>
    </row>
    <row r="79" spans="2:7" ht="12.75">
      <c r="B79" s="36"/>
      <c r="C79" s="37" t="s">
        <v>98</v>
      </c>
      <c r="D79" s="37"/>
      <c r="E79" s="37"/>
      <c r="F79" s="37" t="s">
        <v>84</v>
      </c>
      <c r="G79" s="37"/>
    </row>
    <row r="80" spans="2:7" ht="12.75">
      <c r="B80" s="36"/>
      <c r="C80" s="37" t="s">
        <v>99</v>
      </c>
      <c r="D80" s="37"/>
      <c r="E80" s="37"/>
      <c r="F80" s="37"/>
      <c r="G80" s="37"/>
    </row>
    <row r="81" spans="2:7" ht="12.75">
      <c r="B81" s="36">
        <v>6</v>
      </c>
      <c r="C81" s="37" t="s">
        <v>100</v>
      </c>
      <c r="D81" s="37"/>
      <c r="E81" s="37"/>
      <c r="F81" s="37" t="s">
        <v>84</v>
      </c>
      <c r="G81" s="37"/>
    </row>
    <row r="82" spans="2:7" ht="12.75">
      <c r="B82" s="36">
        <v>7</v>
      </c>
      <c r="C82" s="37" t="s">
        <v>101</v>
      </c>
      <c r="D82" s="37"/>
      <c r="E82" s="37"/>
      <c r="F82" s="37" t="s">
        <v>84</v>
      </c>
      <c r="G82" s="37">
        <v>6710.67</v>
      </c>
    </row>
    <row r="83" spans="2:7" ht="12.75">
      <c r="B83" s="36">
        <v>8</v>
      </c>
      <c r="C83" s="37" t="s">
        <v>85</v>
      </c>
      <c r="D83" s="37"/>
      <c r="E83" s="37"/>
      <c r="F83" s="37" t="s">
        <v>84</v>
      </c>
      <c r="G83" s="37"/>
    </row>
    <row r="84" spans="2:7" ht="12.75">
      <c r="B84" s="36">
        <v>9</v>
      </c>
      <c r="C84" s="37" t="s">
        <v>102</v>
      </c>
      <c r="D84" s="37"/>
      <c r="E84" s="37"/>
      <c r="F84" s="37" t="s">
        <v>84</v>
      </c>
      <c r="G84" s="37">
        <v>2810</v>
      </c>
    </row>
    <row r="85" spans="2:7" ht="12.75">
      <c r="B85" s="42">
        <v>10</v>
      </c>
      <c r="C85" s="43" t="s">
        <v>103</v>
      </c>
      <c r="D85" s="43"/>
      <c r="E85" s="43"/>
      <c r="F85" s="43" t="s">
        <v>84</v>
      </c>
      <c r="G85" s="43"/>
    </row>
    <row r="86" spans="2:7" ht="12.75">
      <c r="B86" s="37"/>
      <c r="C86" s="37"/>
      <c r="D86" s="37"/>
      <c r="E86" s="37"/>
      <c r="F86" s="37"/>
      <c r="G86" s="37"/>
    </row>
    <row r="89" ht="12.75">
      <c r="D89" t="s">
        <v>104</v>
      </c>
    </row>
    <row r="90" ht="12.75">
      <c r="D90" t="s">
        <v>105</v>
      </c>
    </row>
  </sheetData>
  <sheetProtection/>
  <mergeCells count="2">
    <mergeCell ref="C14:D14"/>
    <mergeCell ref="I14:M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89"/>
  <sheetViews>
    <sheetView zoomScalePageLayoutView="0" workbookViewId="0" topLeftCell="A1">
      <selection activeCell="L18" sqref="L18"/>
    </sheetView>
  </sheetViews>
  <sheetFormatPr defaultColWidth="9.140625" defaultRowHeight="12.75"/>
  <sheetData>
    <row r="2" spans="2:14" ht="12.75">
      <c r="B2" s="14"/>
      <c r="C2" s="15" t="s">
        <v>107</v>
      </c>
      <c r="D2" s="15" t="s">
        <v>120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11204.22</v>
      </c>
      <c r="D8" s="16">
        <v>5539.25</v>
      </c>
      <c r="E8" s="16">
        <v>4161.7</v>
      </c>
      <c r="F8" s="16">
        <v>707.66</v>
      </c>
      <c r="G8" s="17">
        <f>SUM(E8:F8)</f>
        <v>4869.36</v>
      </c>
      <c r="H8" s="16">
        <v>11874.11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8491.71</v>
      </c>
      <c r="D9" s="16">
        <v>4660.55</v>
      </c>
      <c r="E9" s="16">
        <v>3623.65</v>
      </c>
      <c r="F9" s="16">
        <v>595.42</v>
      </c>
      <c r="G9" s="16">
        <f>SUM(E9:F9)</f>
        <v>4219.07</v>
      </c>
      <c r="H9" s="16">
        <v>8933.19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10199.8</v>
      </c>
      <c r="E10" s="16"/>
      <c r="F10" s="16"/>
      <c r="G10" s="45">
        <f>SUM(G8:G9)</f>
        <v>9088.43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168</v>
      </c>
      <c r="D16" s="17" t="s">
        <v>66</v>
      </c>
      <c r="E16" s="16"/>
      <c r="F16" s="17" t="s">
        <v>169</v>
      </c>
      <c r="G16" s="16">
        <v>330.66</v>
      </c>
      <c r="H16" s="17"/>
      <c r="I16" s="16">
        <v>0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 t="s">
        <v>170</v>
      </c>
      <c r="D18" s="17" t="s">
        <v>171</v>
      </c>
      <c r="E18" s="16"/>
      <c r="F18" s="17" t="s">
        <v>169</v>
      </c>
      <c r="G18" s="16">
        <v>330.6</v>
      </c>
      <c r="H18" s="17"/>
      <c r="I18" s="17">
        <v>0</v>
      </c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24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/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1112.3</v>
      </c>
      <c r="G28" s="17" t="s">
        <v>58</v>
      </c>
      <c r="H28" s="16"/>
      <c r="I28" s="16">
        <v>1757.43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3670.59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>
        <v>0.57</v>
      </c>
      <c r="G33" s="16"/>
      <c r="H33" s="16"/>
      <c r="I33" s="16"/>
      <c r="J33" s="16"/>
      <c r="K33" s="16"/>
      <c r="L33" s="16"/>
      <c r="M33" s="16"/>
      <c r="N33" s="16"/>
    </row>
    <row r="34" spans="2:14" ht="12.75">
      <c r="B34" s="14"/>
      <c r="C34" s="16"/>
      <c r="D34" s="16" t="s">
        <v>72</v>
      </c>
      <c r="E34" s="16"/>
      <c r="F34" s="16"/>
      <c r="G34" s="16"/>
      <c r="H34" s="16"/>
      <c r="I34" s="16">
        <v>0</v>
      </c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355.94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f>SUM(I28:I38)</f>
        <v>5783.96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 t="s">
        <v>75</v>
      </c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>
        <v>5783.96</v>
      </c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/>
      <c r="J45" s="14"/>
      <c r="K45" s="14"/>
      <c r="L45" s="14"/>
      <c r="M45" s="14"/>
      <c r="N45" s="14"/>
    </row>
    <row r="46" spans="9:14" ht="12.75">
      <c r="I46" s="14"/>
      <c r="J46" s="14"/>
      <c r="K46" s="14"/>
      <c r="L46" s="14"/>
      <c r="M46" s="14"/>
      <c r="N46" s="14"/>
    </row>
    <row r="47" spans="9:14" ht="12.75">
      <c r="I47" s="14"/>
      <c r="J47" s="14"/>
      <c r="K47" s="14"/>
      <c r="L47" s="14"/>
      <c r="M47" s="14"/>
      <c r="N47" s="14"/>
    </row>
    <row r="52" ht="12.75">
      <c r="F52" t="s">
        <v>77</v>
      </c>
    </row>
    <row r="53" ht="12.75">
      <c r="F53" t="s">
        <v>78</v>
      </c>
    </row>
    <row r="54" spans="3:6" ht="12.75">
      <c r="C54">
        <v>1112.3</v>
      </c>
      <c r="F54" t="s">
        <v>108</v>
      </c>
    </row>
    <row r="55" ht="12.75">
      <c r="F55" t="s">
        <v>121</v>
      </c>
    </row>
    <row r="57" spans="3:8" ht="12.75">
      <c r="C57" s="33" t="s">
        <v>79</v>
      </c>
      <c r="D57" s="33" t="s">
        <v>80</v>
      </c>
      <c r="E57" s="33"/>
      <c r="F57" s="33"/>
      <c r="G57" s="33" t="s">
        <v>81</v>
      </c>
      <c r="H57" s="33" t="s">
        <v>82</v>
      </c>
    </row>
    <row r="58" spans="3:8" ht="12.75">
      <c r="C58" s="34">
        <v>1</v>
      </c>
      <c r="D58" s="35" t="s">
        <v>83</v>
      </c>
      <c r="E58" s="35"/>
      <c r="F58" s="35"/>
      <c r="G58" s="35" t="s">
        <v>84</v>
      </c>
      <c r="H58" s="16">
        <v>10199.8</v>
      </c>
    </row>
    <row r="59" spans="3:8" ht="12.75">
      <c r="C59" s="36"/>
      <c r="D59" s="37"/>
      <c r="E59" s="37"/>
      <c r="F59" s="37"/>
      <c r="G59" s="37"/>
      <c r="H59" s="37"/>
    </row>
    <row r="60" spans="3:8" ht="12.75">
      <c r="C60" s="38">
        <v>2</v>
      </c>
      <c r="D60" s="39" t="s">
        <v>85</v>
      </c>
      <c r="E60" s="39"/>
      <c r="F60" s="39"/>
      <c r="G60" s="39" t="s">
        <v>84</v>
      </c>
      <c r="H60" s="16">
        <v>9008.43</v>
      </c>
    </row>
    <row r="61" spans="3:8" ht="12.75">
      <c r="C61" s="36">
        <v>3</v>
      </c>
      <c r="D61" s="37" t="s">
        <v>86</v>
      </c>
      <c r="E61" s="37"/>
      <c r="F61" s="37"/>
      <c r="G61" s="37" t="s">
        <v>84</v>
      </c>
      <c r="H61" s="37"/>
    </row>
    <row r="62" spans="3:8" ht="12.75">
      <c r="C62" s="40">
        <v>4</v>
      </c>
      <c r="D62" s="41" t="s">
        <v>87</v>
      </c>
      <c r="E62" s="41"/>
      <c r="F62" s="41"/>
      <c r="G62" s="41" t="s">
        <v>84</v>
      </c>
      <c r="H62" s="45">
        <v>5783.96</v>
      </c>
    </row>
    <row r="63" spans="3:8" ht="12.75">
      <c r="C63" s="40"/>
      <c r="D63" s="41" t="s">
        <v>11</v>
      </c>
      <c r="E63" s="41"/>
      <c r="F63" s="41"/>
      <c r="G63" s="41"/>
      <c r="H63" s="45"/>
    </row>
    <row r="64" spans="3:8" ht="12.75">
      <c r="C64" s="36"/>
      <c r="D64" s="37" t="s">
        <v>88</v>
      </c>
      <c r="E64" s="37"/>
      <c r="F64" s="37"/>
      <c r="G64" s="37" t="s">
        <v>84</v>
      </c>
      <c r="H64" s="1">
        <v>3670.59</v>
      </c>
    </row>
    <row r="65" spans="3:8" ht="12.75">
      <c r="C65" s="36"/>
      <c r="D65" s="37" t="s">
        <v>90</v>
      </c>
      <c r="E65" s="37"/>
      <c r="F65" s="37"/>
      <c r="G65" s="37" t="s">
        <v>84</v>
      </c>
      <c r="H65" s="16">
        <v>1757.43</v>
      </c>
    </row>
    <row r="66" spans="3:8" ht="12.75">
      <c r="C66" s="36"/>
      <c r="D66" s="37" t="s">
        <v>91</v>
      </c>
      <c r="E66" s="37"/>
      <c r="F66" s="37">
        <v>5</v>
      </c>
      <c r="G66" s="37" t="s">
        <v>74</v>
      </c>
      <c r="H66" s="37"/>
    </row>
    <row r="67" spans="3:8" ht="12.75">
      <c r="C67" s="36"/>
      <c r="D67" s="37" t="s">
        <v>92</v>
      </c>
      <c r="E67" s="37"/>
      <c r="F67" s="37">
        <v>5</v>
      </c>
      <c r="G67" s="37" t="s">
        <v>74</v>
      </c>
      <c r="H67" s="37"/>
    </row>
    <row r="68" spans="3:8" ht="12.75">
      <c r="C68" s="36"/>
      <c r="D68" s="37" t="s">
        <v>93</v>
      </c>
      <c r="E68" s="37"/>
      <c r="F68" s="37"/>
      <c r="G68" s="37" t="s">
        <v>84</v>
      </c>
      <c r="H68" s="16"/>
    </row>
    <row r="69" spans="3:8" ht="12.75">
      <c r="C69" s="36"/>
      <c r="D69" s="37" t="s">
        <v>11</v>
      </c>
      <c r="E69" s="37"/>
      <c r="F69" s="37"/>
      <c r="G69" s="37" t="s">
        <v>84</v>
      </c>
      <c r="H69" s="37"/>
    </row>
    <row r="70" spans="3:8" ht="12.75">
      <c r="C70" s="36"/>
      <c r="D70" s="37" t="s">
        <v>94</v>
      </c>
      <c r="E70" s="37"/>
      <c r="F70" s="37"/>
      <c r="G70" s="37"/>
      <c r="H70" s="16">
        <v>355.94</v>
      </c>
    </row>
    <row r="71" spans="3:8" ht="12.75">
      <c r="C71" s="40"/>
      <c r="D71" s="41" t="s">
        <v>95</v>
      </c>
      <c r="E71" s="41"/>
      <c r="F71" s="41"/>
      <c r="G71" s="41" t="s">
        <v>84</v>
      </c>
      <c r="H71" s="16"/>
    </row>
    <row r="72" spans="3:8" ht="12.75">
      <c r="C72" s="44"/>
      <c r="D72" s="37" t="s">
        <v>147</v>
      </c>
      <c r="E72" s="37"/>
      <c r="F72" s="37"/>
      <c r="G72" s="37" t="s">
        <v>84</v>
      </c>
      <c r="H72" s="37">
        <v>0</v>
      </c>
    </row>
    <row r="73" spans="3:8" ht="12.75">
      <c r="C73" s="44"/>
      <c r="D73" s="37"/>
      <c r="E73" s="37"/>
      <c r="F73" s="37"/>
      <c r="G73" s="37"/>
      <c r="H73" s="37"/>
    </row>
    <row r="74" spans="3:8" ht="12.75">
      <c r="C74" s="36"/>
      <c r="D74" s="37"/>
      <c r="E74" s="37"/>
      <c r="F74" s="37"/>
      <c r="G74" s="37" t="s">
        <v>96</v>
      </c>
      <c r="H74" s="37"/>
    </row>
    <row r="75" spans="3:8" ht="12.75">
      <c r="C75" s="36"/>
      <c r="D75" s="37"/>
      <c r="E75" s="37"/>
      <c r="F75" s="37"/>
      <c r="G75" s="37"/>
      <c r="H75" s="37"/>
    </row>
    <row r="76" spans="3:8" ht="12.75">
      <c r="C76" s="36">
        <v>5</v>
      </c>
      <c r="D76" s="37" t="s">
        <v>97</v>
      </c>
      <c r="E76" s="37"/>
      <c r="F76" s="37"/>
      <c r="G76" s="37" t="s">
        <v>84</v>
      </c>
      <c r="H76" s="37"/>
    </row>
    <row r="77" spans="3:8" ht="12.75">
      <c r="C77" s="36"/>
      <c r="D77" s="37"/>
      <c r="E77" s="37"/>
      <c r="F77" s="37"/>
      <c r="G77" s="37"/>
      <c r="H77" s="37"/>
    </row>
    <row r="78" spans="3:8" ht="12.75">
      <c r="C78" s="36"/>
      <c r="D78" s="37" t="s">
        <v>98</v>
      </c>
      <c r="E78" s="37"/>
      <c r="F78" s="37"/>
      <c r="G78" s="37" t="s">
        <v>84</v>
      </c>
      <c r="H78" s="37"/>
    </row>
    <row r="79" spans="3:8" ht="12.75">
      <c r="C79" s="36"/>
      <c r="D79" s="37" t="s">
        <v>99</v>
      </c>
      <c r="E79" s="37"/>
      <c r="F79" s="37"/>
      <c r="G79" s="37"/>
      <c r="H79" s="37"/>
    </row>
    <row r="80" spans="3:8" ht="12.75">
      <c r="C80" s="36">
        <v>6</v>
      </c>
      <c r="D80" s="37" t="s">
        <v>100</v>
      </c>
      <c r="E80" s="37"/>
      <c r="F80" s="37"/>
      <c r="G80" s="37" t="s">
        <v>84</v>
      </c>
      <c r="H80" s="37"/>
    </row>
    <row r="81" spans="3:8" ht="12.75">
      <c r="C81" s="36">
        <v>7</v>
      </c>
      <c r="D81" s="37" t="s">
        <v>101</v>
      </c>
      <c r="E81" s="37"/>
      <c r="F81" s="37"/>
      <c r="G81" s="37" t="s">
        <v>84</v>
      </c>
      <c r="H81" s="37">
        <v>2810</v>
      </c>
    </row>
    <row r="82" spans="3:8" ht="12.75">
      <c r="C82" s="36">
        <v>8</v>
      </c>
      <c r="D82" s="37" t="s">
        <v>85</v>
      </c>
      <c r="E82" s="37"/>
      <c r="F82" s="37"/>
      <c r="G82" s="37" t="s">
        <v>84</v>
      </c>
      <c r="H82" s="37"/>
    </row>
    <row r="83" spans="3:8" ht="12.75">
      <c r="C83" s="36">
        <v>9</v>
      </c>
      <c r="D83" s="37" t="s">
        <v>102</v>
      </c>
      <c r="E83" s="37"/>
      <c r="F83" s="37"/>
      <c r="G83" s="37" t="s">
        <v>84</v>
      </c>
      <c r="H83" s="37"/>
    </row>
    <row r="84" spans="3:8" ht="12.75">
      <c r="C84" s="42">
        <v>10</v>
      </c>
      <c r="D84" s="43" t="s">
        <v>103</v>
      </c>
      <c r="E84" s="43"/>
      <c r="F84" s="43"/>
      <c r="G84" s="43" t="s">
        <v>84</v>
      </c>
      <c r="H84" s="43">
        <v>414.47</v>
      </c>
    </row>
    <row r="85" spans="3:8" ht="12.75">
      <c r="C85" s="37"/>
      <c r="D85" s="37"/>
      <c r="E85" s="37"/>
      <c r="F85" s="37"/>
      <c r="G85" s="37"/>
      <c r="H85" s="37"/>
    </row>
    <row r="88" ht="12.75">
      <c r="E88" t="s">
        <v>104</v>
      </c>
    </row>
    <row r="89" ht="12.75">
      <c r="E89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C4">
      <selection activeCell="I18" sqref="I18"/>
    </sheetView>
  </sheetViews>
  <sheetFormatPr defaultColWidth="9.140625" defaultRowHeight="12.75"/>
  <cols>
    <col min="6" max="6" width="14.00390625" style="0" customWidth="1"/>
    <col min="7" max="7" width="13.00390625" style="0" customWidth="1"/>
    <col min="8" max="8" width="13.57421875" style="0" customWidth="1"/>
  </cols>
  <sheetData>
    <row r="2" spans="2:14" ht="12.75">
      <c r="B2" s="14"/>
      <c r="C2" s="15" t="s">
        <v>107</v>
      </c>
      <c r="D2" s="15" t="s">
        <v>122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14413.97</v>
      </c>
      <c r="D8" s="16">
        <v>5539.25</v>
      </c>
      <c r="E8" s="16">
        <v>2999.39</v>
      </c>
      <c r="F8" s="16"/>
      <c r="G8" s="17">
        <f>SUM(E8:F8)</f>
        <v>2999.39</v>
      </c>
      <c r="H8" s="16">
        <v>14413.97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1088087</v>
      </c>
      <c r="D9" s="16">
        <v>4660.55</v>
      </c>
      <c r="E9" s="16">
        <v>2712.87</v>
      </c>
      <c r="F9" s="16"/>
      <c r="G9" s="16">
        <v>2712.87</v>
      </c>
      <c r="H9" s="16">
        <v>10880.87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10199.8</v>
      </c>
      <c r="E10" s="16"/>
      <c r="F10" s="16"/>
      <c r="G10" s="45">
        <f>SUM(G8:G9)</f>
        <v>5712.26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123</v>
      </c>
      <c r="D16" s="17" t="s">
        <v>66</v>
      </c>
      <c r="E16" s="16"/>
      <c r="F16" s="17" t="s">
        <v>169</v>
      </c>
      <c r="G16" s="16">
        <v>330.66</v>
      </c>
      <c r="H16" s="17"/>
      <c r="I16" s="16">
        <v>0</v>
      </c>
      <c r="J16" s="16"/>
      <c r="K16" s="16"/>
      <c r="L16" s="16"/>
      <c r="M16" s="16"/>
      <c r="N16" s="16"/>
    </row>
    <row r="17" spans="2:14" ht="12.75">
      <c r="B17" s="14"/>
      <c r="C17" s="23"/>
      <c r="D17" s="17"/>
      <c r="E17" s="16"/>
      <c r="F17" s="17"/>
      <c r="G17" s="16"/>
      <c r="H17" s="17"/>
      <c r="I17" s="16"/>
      <c r="J17" s="16"/>
      <c r="K17" s="16"/>
      <c r="L17" s="16"/>
      <c r="M17" s="16"/>
      <c r="N17" s="16"/>
    </row>
    <row r="18" spans="2:14" ht="12.75">
      <c r="B18" s="14"/>
      <c r="C18" s="16" t="s">
        <v>123</v>
      </c>
      <c r="D18" s="17" t="s">
        <v>66</v>
      </c>
      <c r="E18" s="16"/>
      <c r="F18" s="17" t="s">
        <v>169</v>
      </c>
      <c r="G18" s="16">
        <v>330.66</v>
      </c>
      <c r="H18" s="17"/>
      <c r="I18" s="17">
        <v>0</v>
      </c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24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/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1112.3</v>
      </c>
      <c r="G28" s="17" t="s">
        <v>58</v>
      </c>
      <c r="H28" s="16"/>
      <c r="I28" s="16">
        <v>1757.43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3670.59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634.01</v>
      </c>
      <c r="J33" s="16"/>
      <c r="K33" s="16"/>
      <c r="L33" s="16"/>
      <c r="M33" s="16"/>
      <c r="N33" s="16"/>
    </row>
    <row r="34" spans="2:14" ht="12.75">
      <c r="B34" s="14"/>
      <c r="C34" s="16"/>
      <c r="D34" s="16" t="s">
        <v>72</v>
      </c>
      <c r="E34" s="16"/>
      <c r="F34" s="16"/>
      <c r="G34" s="16"/>
      <c r="H34" s="16"/>
      <c r="I34" s="16">
        <v>0</v>
      </c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355.94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f>SUM(I28:I38)</f>
        <v>6417.97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 t="s">
        <v>75</v>
      </c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>
        <v>6417.97</v>
      </c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/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 t="s">
        <v>127</v>
      </c>
      <c r="L46" s="14"/>
      <c r="M46" s="14"/>
      <c r="N46" s="14"/>
    </row>
    <row r="47" spans="9:14" ht="12.75">
      <c r="I47" s="14"/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 t="s">
        <v>129</v>
      </c>
      <c r="L48" s="14"/>
      <c r="M48" s="14"/>
      <c r="N48" s="14"/>
    </row>
    <row r="53" ht="12.75">
      <c r="F53" t="s">
        <v>77</v>
      </c>
    </row>
    <row r="54" ht="12.75">
      <c r="F54" t="s">
        <v>78</v>
      </c>
    </row>
    <row r="55" spans="3:6" ht="12.75">
      <c r="C55">
        <v>1112.3</v>
      </c>
      <c r="F55" t="s">
        <v>108</v>
      </c>
    </row>
    <row r="56" ht="12.75">
      <c r="F56" t="s">
        <v>131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35" t="s">
        <v>83</v>
      </c>
      <c r="E59" s="35"/>
      <c r="F59" s="35"/>
      <c r="G59" s="35" t="s">
        <v>84</v>
      </c>
      <c r="H59" s="16">
        <v>10199.8</v>
      </c>
    </row>
    <row r="60" spans="3:8" ht="12.75">
      <c r="C60" s="36"/>
      <c r="D60" s="37" t="s">
        <v>125</v>
      </c>
      <c r="E60" s="37"/>
      <c r="F60" s="37"/>
      <c r="G60" s="37"/>
      <c r="H60" s="37">
        <v>745.2</v>
      </c>
    </row>
    <row r="61" spans="3:8" ht="12.75">
      <c r="C61" s="36"/>
      <c r="D61" s="37"/>
      <c r="E61" s="37"/>
      <c r="F61" s="37"/>
      <c r="G61" s="37"/>
      <c r="H61" s="37"/>
    </row>
    <row r="62" spans="3:8" ht="12.75">
      <c r="C62" s="38">
        <v>2</v>
      </c>
      <c r="D62" s="39" t="s">
        <v>85</v>
      </c>
      <c r="E62" s="39"/>
      <c r="F62" s="39"/>
      <c r="G62" s="39" t="s">
        <v>84</v>
      </c>
      <c r="H62" s="16">
        <v>5712.76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>
        <f>SUM(H60:H62)</f>
        <v>6457.96</v>
      </c>
    </row>
    <row r="64" spans="3:8" ht="12.75">
      <c r="C64" s="40">
        <v>4</v>
      </c>
      <c r="D64" s="41" t="s">
        <v>87</v>
      </c>
      <c r="E64" s="41"/>
      <c r="F64" s="41"/>
      <c r="G64" s="41" t="s">
        <v>84</v>
      </c>
      <c r="H64" s="45">
        <v>6417.97</v>
      </c>
    </row>
    <row r="65" spans="3:8" ht="12.75">
      <c r="C65" s="40"/>
      <c r="D65" s="41" t="s">
        <v>11</v>
      </c>
      <c r="E65" s="41"/>
      <c r="F65" s="41"/>
      <c r="G65" s="41"/>
      <c r="H65" s="45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3670.59</v>
      </c>
    </row>
    <row r="67" spans="3:8" ht="12.75">
      <c r="C67" s="36"/>
      <c r="D67" s="37" t="s">
        <v>89</v>
      </c>
      <c r="E67" s="37"/>
      <c r="F67" s="37"/>
      <c r="G67" s="37" t="s">
        <v>84</v>
      </c>
      <c r="H67" s="16">
        <v>0</v>
      </c>
    </row>
    <row r="68" spans="3:8" ht="12.75">
      <c r="C68" s="36"/>
      <c r="D68" s="37" t="s">
        <v>90</v>
      </c>
      <c r="E68" s="37"/>
      <c r="F68" s="37"/>
      <c r="G68" s="37" t="s">
        <v>84</v>
      </c>
      <c r="H68" s="16">
        <v>1757.43</v>
      </c>
    </row>
    <row r="69" spans="3:8" ht="12.75">
      <c r="C69" s="36"/>
      <c r="D69" s="37" t="s">
        <v>91</v>
      </c>
      <c r="E69" s="37"/>
      <c r="F69" s="37">
        <v>5</v>
      </c>
      <c r="G69" s="37" t="s">
        <v>74</v>
      </c>
      <c r="H69" s="37"/>
    </row>
    <row r="70" spans="3:8" ht="12.75">
      <c r="C70" s="36"/>
      <c r="D70" s="37" t="s">
        <v>92</v>
      </c>
      <c r="E70" s="37"/>
      <c r="F70" s="37">
        <v>5</v>
      </c>
      <c r="G70" s="37" t="s">
        <v>74</v>
      </c>
      <c r="H70" s="37"/>
    </row>
    <row r="71" spans="3:8" ht="12.75">
      <c r="C71" s="36"/>
      <c r="D71" s="37" t="s">
        <v>124</v>
      </c>
      <c r="E71" s="37"/>
      <c r="F71" s="37"/>
      <c r="G71" s="37" t="s">
        <v>84</v>
      </c>
      <c r="H71" s="16">
        <v>634.01</v>
      </c>
    </row>
    <row r="72" spans="3:8" ht="12.75">
      <c r="C72" s="36"/>
      <c r="D72" s="37" t="s">
        <v>11</v>
      </c>
      <c r="E72" s="37"/>
      <c r="F72" s="37"/>
      <c r="G72" s="37" t="s">
        <v>84</v>
      </c>
      <c r="H72" s="37"/>
    </row>
    <row r="73" spans="3:8" ht="12.75">
      <c r="C73" s="36"/>
      <c r="D73" s="37" t="s">
        <v>94</v>
      </c>
      <c r="E73" s="37"/>
      <c r="F73" s="37"/>
      <c r="G73" s="37"/>
      <c r="H73" s="16">
        <v>355.94</v>
      </c>
    </row>
    <row r="74" spans="3:8" ht="12.75">
      <c r="C74" s="40"/>
      <c r="D74" s="41" t="s">
        <v>95</v>
      </c>
      <c r="E74" s="41"/>
      <c r="F74" s="41"/>
      <c r="G74" s="41" t="s">
        <v>84</v>
      </c>
      <c r="H74" s="16"/>
    </row>
    <row r="75" spans="3:8" ht="12.75">
      <c r="C75" s="44"/>
      <c r="D75" s="37" t="s">
        <v>144</v>
      </c>
      <c r="E75" s="37"/>
      <c r="F75" s="37"/>
      <c r="G75" s="37" t="s">
        <v>84</v>
      </c>
      <c r="H75" s="37">
        <v>0</v>
      </c>
    </row>
    <row r="76" spans="3:8" ht="12.75">
      <c r="C76" s="44"/>
      <c r="D76" s="37"/>
      <c r="E76" s="37"/>
      <c r="F76" s="37"/>
      <c r="G76" s="37"/>
      <c r="H76" s="37"/>
    </row>
    <row r="77" spans="3:8" ht="12.75">
      <c r="C77" s="36"/>
      <c r="D77" s="37"/>
      <c r="E77" s="37"/>
      <c r="F77" s="37"/>
      <c r="G77" s="37" t="s">
        <v>96</v>
      </c>
      <c r="H77" s="37"/>
    </row>
    <row r="78" spans="3:8" ht="12.75">
      <c r="C78" s="36"/>
      <c r="D78" s="37"/>
      <c r="E78" s="37"/>
      <c r="F78" s="37"/>
      <c r="G78" s="37"/>
      <c r="H78" s="37"/>
    </row>
    <row r="79" spans="3:8" ht="12.75">
      <c r="C79" s="36">
        <v>5</v>
      </c>
      <c r="D79" s="37" t="s">
        <v>97</v>
      </c>
      <c r="E79" s="37"/>
      <c r="F79" s="37"/>
      <c r="G79" s="37" t="s">
        <v>84</v>
      </c>
      <c r="H79" s="37"/>
    </row>
    <row r="80" spans="3:8" ht="12.75">
      <c r="C80" s="36"/>
      <c r="D80" s="37"/>
      <c r="E80" s="37"/>
      <c r="F80" s="37"/>
      <c r="G80" s="37"/>
      <c r="H80" s="37"/>
    </row>
    <row r="81" spans="3:8" ht="12.75">
      <c r="C81" s="36"/>
      <c r="D81" s="37" t="s">
        <v>98</v>
      </c>
      <c r="E81" s="37"/>
      <c r="F81" s="37"/>
      <c r="G81" s="37" t="s">
        <v>84</v>
      </c>
      <c r="H81" s="37"/>
    </row>
    <row r="82" spans="3:8" ht="12.75">
      <c r="C82" s="36"/>
      <c r="D82" s="37" t="s">
        <v>99</v>
      </c>
      <c r="E82" s="37"/>
      <c r="F82" s="37"/>
      <c r="G82" s="37"/>
      <c r="H82" s="37"/>
    </row>
    <row r="83" spans="3:8" ht="12.75">
      <c r="C83" s="36">
        <v>6</v>
      </c>
      <c r="D83" s="37" t="s">
        <v>100</v>
      </c>
      <c r="E83" s="37"/>
      <c r="F83" s="37"/>
      <c r="G83" s="37" t="s">
        <v>84</v>
      </c>
      <c r="H83" s="37">
        <v>414.47</v>
      </c>
    </row>
    <row r="84" spans="3:8" ht="12.75">
      <c r="C84" s="36">
        <v>7</v>
      </c>
      <c r="D84" s="37" t="s">
        <v>101</v>
      </c>
      <c r="E84" s="37"/>
      <c r="F84" s="37"/>
      <c r="G84" s="37" t="s">
        <v>84</v>
      </c>
      <c r="H84" s="37"/>
    </row>
    <row r="85" spans="3:8" ht="12.75">
      <c r="C85" s="36">
        <v>8</v>
      </c>
      <c r="D85" s="37" t="s">
        <v>85</v>
      </c>
      <c r="E85" s="37"/>
      <c r="F85" s="37"/>
      <c r="G85" s="37" t="s">
        <v>84</v>
      </c>
      <c r="H85" s="37"/>
    </row>
    <row r="86" spans="3:8" ht="12.75">
      <c r="C86" s="36">
        <v>9</v>
      </c>
      <c r="D86" s="37" t="s">
        <v>102</v>
      </c>
      <c r="E86" s="37"/>
      <c r="F86" s="37"/>
      <c r="G86" s="37" t="s">
        <v>84</v>
      </c>
      <c r="H86" s="37"/>
    </row>
    <row r="87" spans="3:8" ht="12.75">
      <c r="C87" s="42">
        <v>10</v>
      </c>
      <c r="D87" s="43" t="s">
        <v>103</v>
      </c>
      <c r="E87" s="43"/>
      <c r="F87" s="43"/>
      <c r="G87" s="43" t="s">
        <v>84</v>
      </c>
      <c r="H87" s="43">
        <v>454.46</v>
      </c>
    </row>
    <row r="88" spans="3:8" ht="12.75">
      <c r="C88" s="37"/>
      <c r="D88" s="37"/>
      <c r="E88" s="37"/>
      <c r="F88" s="37"/>
      <c r="G88" s="37"/>
      <c r="H88" s="37"/>
    </row>
    <row r="91" ht="12.75">
      <c r="E91" t="s">
        <v>104</v>
      </c>
    </row>
    <row r="92" ht="12.75">
      <c r="E92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91"/>
  <sheetViews>
    <sheetView zoomScalePageLayoutView="0" workbookViewId="0" topLeftCell="C1">
      <selection activeCell="H22" sqref="H22"/>
    </sheetView>
  </sheetViews>
  <sheetFormatPr defaultColWidth="9.140625" defaultRowHeight="12.75"/>
  <cols>
    <col min="3" max="3" width="12.57421875" style="0" customWidth="1"/>
    <col min="6" max="6" width="14.00390625" style="0" customWidth="1"/>
    <col min="7" max="7" width="13.00390625" style="0" customWidth="1"/>
    <col min="8" max="8" width="13.57421875" style="0" customWidth="1"/>
  </cols>
  <sheetData>
    <row r="2" spans="2:14" ht="12.75">
      <c r="B2" s="14"/>
      <c r="C2" s="15" t="s">
        <v>107</v>
      </c>
      <c r="D2" s="15" t="s">
        <v>132</v>
      </c>
      <c r="E2" s="14" t="s">
        <v>64</v>
      </c>
      <c r="F2" s="14"/>
      <c r="G2" s="14"/>
      <c r="H2" s="14"/>
      <c r="I2" s="14"/>
      <c r="J2" s="14"/>
      <c r="K2" s="14"/>
      <c r="L2" s="14"/>
      <c r="M2" s="14"/>
      <c r="N2" s="14"/>
    </row>
    <row r="3" spans="2:14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12.75"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2:14" ht="12.75">
      <c r="B6" s="16"/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4"/>
      <c r="J6" s="14"/>
      <c r="K6" s="14"/>
      <c r="L6" s="14"/>
      <c r="M6" s="14"/>
      <c r="N6" s="14"/>
    </row>
    <row r="7" spans="2:14" ht="12.75">
      <c r="B7" s="16"/>
      <c r="C7" s="16" t="s">
        <v>6</v>
      </c>
      <c r="D7" s="16"/>
      <c r="E7" s="16"/>
      <c r="F7" s="16" t="s">
        <v>8</v>
      </c>
      <c r="G7" s="16" t="s">
        <v>9</v>
      </c>
      <c r="H7" s="16" t="s">
        <v>10</v>
      </c>
      <c r="I7" s="14"/>
      <c r="J7" s="14"/>
      <c r="K7" s="14"/>
      <c r="L7" s="14"/>
      <c r="M7" s="14"/>
      <c r="N7" s="14"/>
    </row>
    <row r="8" spans="2:14" ht="12.75">
      <c r="B8" s="16" t="s">
        <v>65</v>
      </c>
      <c r="C8" s="16">
        <v>14413.97</v>
      </c>
      <c r="D8" s="16">
        <v>5539.26</v>
      </c>
      <c r="E8" s="16">
        <v>11418.69</v>
      </c>
      <c r="F8" s="16"/>
      <c r="G8" s="17">
        <f>SUM(E8:F8)</f>
        <v>11418.69</v>
      </c>
      <c r="H8" s="16">
        <v>8534.54</v>
      </c>
      <c r="I8" s="14"/>
      <c r="J8" s="14"/>
      <c r="K8" s="14"/>
      <c r="L8" s="14"/>
      <c r="M8" s="14"/>
      <c r="N8" s="14"/>
    </row>
    <row r="9" spans="2:14" ht="12.75">
      <c r="B9" s="16" t="s">
        <v>11</v>
      </c>
      <c r="C9" s="16">
        <v>1088087</v>
      </c>
      <c r="D9" s="16">
        <v>4660.54</v>
      </c>
      <c r="E9" s="16">
        <v>11802.78</v>
      </c>
      <c r="F9" s="16"/>
      <c r="G9" s="16">
        <v>11802.78</v>
      </c>
      <c r="H9" s="16">
        <v>3738.63</v>
      </c>
      <c r="I9" s="14"/>
      <c r="J9" s="14"/>
      <c r="K9" s="14"/>
      <c r="L9" s="14"/>
      <c r="M9" s="14"/>
      <c r="N9" s="14"/>
    </row>
    <row r="10" spans="2:14" ht="12.75">
      <c r="B10" s="16" t="s">
        <v>12</v>
      </c>
      <c r="C10" s="16"/>
      <c r="D10" s="45">
        <f>SUM(D8:D9)</f>
        <v>10199.8</v>
      </c>
      <c r="E10" s="16"/>
      <c r="F10" s="16"/>
      <c r="G10" s="45">
        <f>SUM(G8:G9)</f>
        <v>23221.47</v>
      </c>
      <c r="H10" s="16"/>
      <c r="I10" s="14"/>
      <c r="J10" s="14"/>
      <c r="K10" s="14"/>
      <c r="L10" s="14"/>
      <c r="M10" s="14"/>
      <c r="N10" s="14"/>
    </row>
    <row r="11" spans="2:14" ht="12.75">
      <c r="B11" s="18"/>
      <c r="C11" s="18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</row>
    <row r="12" spans="2:14" ht="12.7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2:14" ht="12.75">
      <c r="B14" s="14"/>
      <c r="C14" s="16"/>
      <c r="D14" s="139" t="s">
        <v>24</v>
      </c>
      <c r="E14" s="140"/>
      <c r="F14" s="16"/>
      <c r="G14" s="16"/>
      <c r="H14" s="16"/>
      <c r="I14" s="16" t="s">
        <v>20</v>
      </c>
      <c r="J14" s="141" t="s">
        <v>16</v>
      </c>
      <c r="K14" s="141"/>
      <c r="L14" s="141"/>
      <c r="M14" s="141"/>
      <c r="N14" s="140"/>
    </row>
    <row r="15" spans="2:14" ht="12.75">
      <c r="B15" s="14"/>
      <c r="C15" s="22"/>
      <c r="D15" s="17"/>
      <c r="E15" s="16"/>
      <c r="F15" s="17"/>
      <c r="G15" s="16"/>
      <c r="H15" s="17"/>
      <c r="I15" s="16"/>
      <c r="J15" s="16" t="s">
        <v>21</v>
      </c>
      <c r="K15" s="16" t="s">
        <v>22</v>
      </c>
      <c r="L15" s="16" t="s">
        <v>67</v>
      </c>
      <c r="M15" s="16" t="s">
        <v>68</v>
      </c>
      <c r="N15" s="16" t="s">
        <v>23</v>
      </c>
    </row>
    <row r="16" spans="2:14" ht="12.75">
      <c r="B16" s="14"/>
      <c r="C16" s="23" t="s">
        <v>134</v>
      </c>
      <c r="D16" s="17" t="s">
        <v>135</v>
      </c>
      <c r="E16" s="16"/>
      <c r="F16" s="17"/>
      <c r="G16" s="16"/>
      <c r="H16" s="17"/>
      <c r="I16" s="16"/>
      <c r="J16" s="16"/>
      <c r="K16" s="16"/>
      <c r="L16" s="16"/>
      <c r="M16" s="16"/>
      <c r="N16" s="16"/>
    </row>
    <row r="17" spans="2:14" ht="12.75">
      <c r="B17" s="14"/>
      <c r="C17" s="23"/>
      <c r="D17" s="17" t="s">
        <v>136</v>
      </c>
      <c r="E17" s="16"/>
      <c r="F17" s="17" t="s">
        <v>137</v>
      </c>
      <c r="G17" s="16">
        <v>154.4</v>
      </c>
      <c r="H17" s="17"/>
      <c r="I17" s="16">
        <v>1015.24</v>
      </c>
      <c r="J17" s="16"/>
      <c r="K17" s="16"/>
      <c r="L17" s="16"/>
      <c r="M17" s="16"/>
      <c r="N17" s="16"/>
    </row>
    <row r="18" spans="2:14" ht="12.75">
      <c r="B18" s="14"/>
      <c r="C18" s="16" t="s">
        <v>172</v>
      </c>
      <c r="D18" s="17" t="s">
        <v>66</v>
      </c>
      <c r="E18" s="16"/>
      <c r="F18" s="17" t="s">
        <v>169</v>
      </c>
      <c r="G18" s="16">
        <v>330.66</v>
      </c>
      <c r="H18" s="17"/>
      <c r="I18" s="17">
        <v>0</v>
      </c>
      <c r="J18" s="17"/>
      <c r="K18" s="17"/>
      <c r="L18" s="16"/>
      <c r="M18" s="16"/>
      <c r="N18" s="16"/>
    </row>
    <row r="19" spans="2:14" ht="12.75">
      <c r="B19" s="14"/>
      <c r="C19" s="24"/>
      <c r="D19" s="25"/>
      <c r="E19" s="26"/>
      <c r="F19" s="27"/>
      <c r="G19" s="16"/>
      <c r="H19" s="16"/>
      <c r="I19" s="16"/>
      <c r="J19" s="17"/>
      <c r="K19" s="16"/>
      <c r="L19" s="16"/>
      <c r="M19" s="16"/>
      <c r="N19" s="16"/>
    </row>
    <row r="20" spans="2:14" ht="12.75">
      <c r="B20" s="14"/>
      <c r="C20" s="28"/>
      <c r="D20" s="25"/>
      <c r="E20" s="26"/>
      <c r="F20" s="29"/>
      <c r="G20" s="16"/>
      <c r="H20" s="17"/>
      <c r="I20" s="16"/>
      <c r="J20" s="17"/>
      <c r="K20" s="17"/>
      <c r="L20" s="16"/>
      <c r="M20" s="16"/>
      <c r="N20" s="16"/>
    </row>
    <row r="21" spans="2:14" ht="12.75">
      <c r="B21" s="14"/>
      <c r="C21" s="17"/>
      <c r="D21" s="24"/>
      <c r="E21" s="27"/>
      <c r="F21" s="29"/>
      <c r="G21" s="16"/>
      <c r="H21" s="17"/>
      <c r="I21" s="16"/>
      <c r="J21" s="16"/>
      <c r="K21" s="16"/>
      <c r="L21" s="16"/>
      <c r="M21" s="16"/>
      <c r="N21" s="16"/>
    </row>
    <row r="22" spans="2:14" ht="12.75">
      <c r="B22" s="14"/>
      <c r="C22" s="17"/>
      <c r="D22" s="30"/>
      <c r="E22" s="31"/>
      <c r="F22" s="17"/>
      <c r="G22" s="16"/>
      <c r="H22" s="17"/>
      <c r="I22" s="16"/>
      <c r="J22" s="17"/>
      <c r="K22" s="17"/>
      <c r="L22" s="16"/>
      <c r="M22" s="16"/>
      <c r="N22" s="16"/>
    </row>
    <row r="23" spans="2:14" ht="12.75">
      <c r="B23" s="14"/>
      <c r="C23" s="16"/>
      <c r="D23" s="17"/>
      <c r="E23" s="16"/>
      <c r="F23" s="17"/>
      <c r="G23" s="16"/>
      <c r="H23" s="17"/>
      <c r="I23" s="16"/>
      <c r="J23" s="16"/>
      <c r="K23" s="16"/>
      <c r="L23" s="16"/>
      <c r="M23" s="16"/>
      <c r="N23" s="16"/>
    </row>
    <row r="24" spans="2:14" ht="12.75">
      <c r="B24" s="14"/>
      <c r="C24" s="16"/>
      <c r="D24" s="16"/>
      <c r="E24" s="16"/>
      <c r="F24" s="16"/>
      <c r="G24" s="16"/>
      <c r="H24" s="18"/>
      <c r="I24" s="16"/>
      <c r="J24" s="16"/>
      <c r="K24" s="16"/>
      <c r="L24" s="16"/>
      <c r="M24" s="16"/>
      <c r="N24" s="16"/>
    </row>
    <row r="25" spans="2:14" ht="12.75">
      <c r="B25" s="14"/>
      <c r="C25" s="16"/>
      <c r="D25" s="16"/>
      <c r="E25" s="16"/>
      <c r="F25" s="16"/>
      <c r="G25" s="16"/>
      <c r="H25" s="15" t="s">
        <v>69</v>
      </c>
      <c r="I25" s="16">
        <v>1015.24</v>
      </c>
      <c r="J25" s="16"/>
      <c r="K25" s="16"/>
      <c r="L25" s="16"/>
      <c r="M25" s="16"/>
      <c r="N25" s="16"/>
    </row>
    <row r="26" spans="2:14" ht="12.75">
      <c r="B26" s="1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2:14" ht="12.75">
      <c r="B27" s="1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14" ht="12.75">
      <c r="B28" s="14"/>
      <c r="C28" s="16"/>
      <c r="D28" s="16" t="s">
        <v>70</v>
      </c>
      <c r="E28" s="16"/>
      <c r="F28" s="32">
        <v>1112.3</v>
      </c>
      <c r="G28" s="17" t="s">
        <v>58</v>
      </c>
      <c r="H28" s="16"/>
      <c r="I28" s="16">
        <v>1757.43</v>
      </c>
      <c r="J28" s="16"/>
      <c r="K28" s="16"/>
      <c r="L28" s="16"/>
      <c r="M28" s="16"/>
      <c r="N28" s="16"/>
    </row>
    <row r="29" spans="2:14" ht="12.75">
      <c r="B29" s="1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4"/>
      <c r="C30" s="16"/>
      <c r="D30" s="16"/>
      <c r="E30" s="16"/>
      <c r="F30" s="16"/>
      <c r="G30" s="17" t="s">
        <v>71</v>
      </c>
      <c r="H30" s="16"/>
      <c r="I30" s="1">
        <v>3670.59</v>
      </c>
      <c r="J30" s="16"/>
      <c r="K30" s="16"/>
      <c r="L30" s="16"/>
      <c r="M30" s="16"/>
      <c r="N30" s="16"/>
    </row>
    <row r="31" spans="2:14" ht="12.75">
      <c r="B31" s="14"/>
      <c r="C31" s="16"/>
      <c r="D31" s="16" t="s">
        <v>31</v>
      </c>
      <c r="E31" s="16"/>
      <c r="F31" s="16"/>
      <c r="G31" s="16" t="s">
        <v>32</v>
      </c>
      <c r="H31" s="16"/>
      <c r="I31" s="16"/>
      <c r="J31" s="16"/>
      <c r="K31" s="16"/>
      <c r="L31" s="16"/>
      <c r="M31" s="16"/>
      <c r="N31" s="16"/>
    </row>
    <row r="32" spans="2:14" ht="12.75">
      <c r="B32" s="14"/>
      <c r="C32" s="16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</row>
    <row r="33" spans="2:14" ht="12.75">
      <c r="B33" s="14"/>
      <c r="C33" s="16"/>
      <c r="D33" s="16" t="s">
        <v>33</v>
      </c>
      <c r="E33" s="16"/>
      <c r="F33" s="16"/>
      <c r="G33" s="16">
        <v>0.57</v>
      </c>
      <c r="H33" s="16"/>
      <c r="I33" s="16">
        <v>634.01</v>
      </c>
      <c r="J33" s="16"/>
      <c r="K33" s="16"/>
      <c r="L33" s="16"/>
      <c r="M33" s="16"/>
      <c r="N33" s="16"/>
    </row>
    <row r="34" spans="2:14" ht="12.75">
      <c r="B34" s="14"/>
      <c r="C34" s="16"/>
      <c r="D34" s="16" t="s">
        <v>72</v>
      </c>
      <c r="E34" s="16"/>
      <c r="F34" s="16"/>
      <c r="G34" s="16"/>
      <c r="H34" s="16"/>
      <c r="I34" s="16">
        <v>1713</v>
      </c>
      <c r="J34" s="17"/>
      <c r="K34" s="17"/>
      <c r="L34" s="16"/>
      <c r="M34" s="16"/>
      <c r="N34" s="16"/>
    </row>
    <row r="35" spans="2:14" ht="12.75">
      <c r="B35" s="14"/>
      <c r="C35" s="16"/>
      <c r="D35" s="16"/>
      <c r="E35" s="16"/>
      <c r="F35" s="16"/>
      <c r="G35" s="17"/>
      <c r="H35" s="16"/>
      <c r="I35" s="16"/>
      <c r="J35" s="17"/>
      <c r="K35" s="17"/>
      <c r="L35" s="16"/>
      <c r="M35" s="16"/>
      <c r="N35" s="16"/>
    </row>
    <row r="36" spans="2:14" ht="12.75">
      <c r="B36" s="14"/>
      <c r="C36" s="16"/>
      <c r="D36" s="16" t="s">
        <v>73</v>
      </c>
      <c r="E36" s="16"/>
      <c r="F36" s="16"/>
      <c r="G36" s="16">
        <v>0.32</v>
      </c>
      <c r="H36" s="16"/>
      <c r="I36" s="1">
        <v>355.94</v>
      </c>
      <c r="J36" s="16"/>
      <c r="K36" s="16"/>
      <c r="L36" s="16"/>
      <c r="M36" s="16"/>
      <c r="N36" s="16"/>
    </row>
    <row r="37" spans="2:14" ht="12.75"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2:14" ht="12.75">
      <c r="B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2:14" ht="12.75">
      <c r="B39" s="14"/>
      <c r="C39" s="18"/>
      <c r="D39" s="16"/>
      <c r="E39" s="16"/>
      <c r="F39" s="16"/>
      <c r="G39" s="16"/>
      <c r="H39" s="16" t="s">
        <v>26</v>
      </c>
      <c r="I39" s="16">
        <v>9146.21</v>
      </c>
      <c r="J39" s="16"/>
      <c r="K39" s="16"/>
      <c r="L39" s="16"/>
      <c r="M39" s="16"/>
      <c r="N39" s="16"/>
    </row>
    <row r="40" spans="2:14" ht="12.75">
      <c r="B40" s="14"/>
      <c r="C40" s="14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</row>
    <row r="41" spans="2:14" ht="12.75">
      <c r="B41" s="14"/>
      <c r="C41" s="14"/>
      <c r="D41" s="14"/>
      <c r="E41" s="14"/>
      <c r="F41" s="14"/>
      <c r="G41" s="14" t="s">
        <v>75</v>
      </c>
      <c r="H41" s="14"/>
      <c r="I41" s="16"/>
      <c r="J41" s="16"/>
      <c r="K41" s="16"/>
      <c r="L41" s="16"/>
      <c r="M41" s="16" t="s">
        <v>26</v>
      </c>
      <c r="N41" s="16"/>
    </row>
    <row r="42" spans="2:14" ht="12.75">
      <c r="B42" s="14"/>
      <c r="C42" s="14"/>
      <c r="D42" s="14"/>
      <c r="E42" s="14"/>
      <c r="F42" s="14"/>
      <c r="G42" s="14"/>
      <c r="H42" s="14"/>
      <c r="I42" s="18"/>
      <c r="J42" s="18"/>
      <c r="K42" s="18"/>
      <c r="L42" s="18"/>
      <c r="M42" s="18"/>
      <c r="N42" s="18"/>
    </row>
    <row r="43" spans="2:14" ht="12.7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ht="12.75">
      <c r="B44" s="14"/>
      <c r="C44" s="14"/>
      <c r="D44" s="14"/>
      <c r="E44" s="14" t="s">
        <v>76</v>
      </c>
      <c r="F44" s="14" t="s">
        <v>36</v>
      </c>
      <c r="G44" s="14"/>
      <c r="H44" s="14">
        <v>9146.21</v>
      </c>
      <c r="I44" s="14"/>
      <c r="J44" s="14"/>
      <c r="K44" s="14"/>
      <c r="L44" s="14"/>
      <c r="M44" s="14"/>
      <c r="N44" s="14"/>
    </row>
    <row r="45" spans="2:14" ht="12.75">
      <c r="B45" s="14"/>
      <c r="D45" s="14"/>
      <c r="E45" s="14" t="s">
        <v>37</v>
      </c>
      <c r="F45" s="14"/>
      <c r="G45" s="16"/>
      <c r="H45" s="14"/>
      <c r="I45" s="14"/>
      <c r="J45" s="14" t="s">
        <v>126</v>
      </c>
      <c r="K45" s="14"/>
      <c r="L45" s="14"/>
      <c r="M45" s="14"/>
      <c r="N45" s="14"/>
    </row>
    <row r="46" spans="2:14" ht="12.75">
      <c r="B46" s="14"/>
      <c r="D46" s="14"/>
      <c r="E46" s="14"/>
      <c r="F46" s="14"/>
      <c r="G46" s="18"/>
      <c r="H46" s="14"/>
      <c r="I46" s="14"/>
      <c r="J46" s="14" t="s">
        <v>130</v>
      </c>
      <c r="K46" s="14"/>
      <c r="L46" s="14"/>
      <c r="M46" s="14"/>
      <c r="N46" s="14"/>
    </row>
    <row r="47" spans="9:14" ht="12.75">
      <c r="I47" s="14"/>
      <c r="J47" s="14" t="s">
        <v>128</v>
      </c>
      <c r="K47" s="14"/>
      <c r="L47" s="14"/>
      <c r="M47" s="14"/>
      <c r="N47" s="14"/>
    </row>
    <row r="48" spans="9:14" ht="12.75">
      <c r="I48" s="14"/>
      <c r="J48" s="14"/>
      <c r="K48" s="14"/>
      <c r="L48" s="14"/>
      <c r="M48" s="14"/>
      <c r="N48" s="14"/>
    </row>
    <row r="50" spans="10:11" ht="12.75">
      <c r="J50">
        <v>1620</v>
      </c>
      <c r="K50">
        <v>9.201</v>
      </c>
    </row>
    <row r="53" ht="12.75">
      <c r="F53" t="s">
        <v>77</v>
      </c>
    </row>
    <row r="54" ht="12.75">
      <c r="F54" t="s">
        <v>78</v>
      </c>
    </row>
    <row r="55" spans="3:6" ht="12.75">
      <c r="C55">
        <v>1112.3</v>
      </c>
      <c r="F55" t="s">
        <v>108</v>
      </c>
    </row>
    <row r="56" ht="12.75">
      <c r="F56" t="s">
        <v>133</v>
      </c>
    </row>
    <row r="58" spans="3:8" ht="12.75">
      <c r="C58" s="33" t="s">
        <v>79</v>
      </c>
      <c r="D58" s="33" t="s">
        <v>80</v>
      </c>
      <c r="E58" s="33"/>
      <c r="F58" s="33"/>
      <c r="G58" s="33" t="s">
        <v>81</v>
      </c>
      <c r="H58" s="33" t="s">
        <v>82</v>
      </c>
    </row>
    <row r="59" spans="3:8" ht="12.75">
      <c r="C59" s="34">
        <v>1</v>
      </c>
      <c r="D59" s="35" t="s">
        <v>83</v>
      </c>
      <c r="E59" s="35"/>
      <c r="F59" s="35"/>
      <c r="G59" s="35" t="s">
        <v>84</v>
      </c>
      <c r="H59" s="16">
        <v>10199.8</v>
      </c>
    </row>
    <row r="60" spans="3:8" ht="12.75">
      <c r="C60" s="36"/>
      <c r="D60" s="37" t="s">
        <v>125</v>
      </c>
      <c r="E60" s="37"/>
      <c r="F60" s="37"/>
      <c r="G60" s="37"/>
      <c r="H60" s="37">
        <v>565.2</v>
      </c>
    </row>
    <row r="61" spans="3:8" ht="12.75">
      <c r="C61" s="36"/>
      <c r="D61" s="37"/>
      <c r="E61" s="37"/>
      <c r="F61" s="37"/>
      <c r="G61" s="37"/>
      <c r="H61" s="37"/>
    </row>
    <row r="62" spans="3:8" ht="12.75">
      <c r="C62" s="38">
        <v>2</v>
      </c>
      <c r="D62" s="39" t="s">
        <v>85</v>
      </c>
      <c r="E62" s="39"/>
      <c r="F62" s="39"/>
      <c r="G62" s="39" t="s">
        <v>84</v>
      </c>
      <c r="H62" s="16">
        <v>23221.47</v>
      </c>
    </row>
    <row r="63" spans="3:8" ht="12.75">
      <c r="C63" s="36">
        <v>3</v>
      </c>
      <c r="D63" s="37" t="s">
        <v>26</v>
      </c>
      <c r="E63" s="37"/>
      <c r="F63" s="37"/>
      <c r="G63" s="37" t="s">
        <v>84</v>
      </c>
      <c r="H63" s="37">
        <v>23786.67</v>
      </c>
    </row>
    <row r="64" spans="3:8" ht="12.75">
      <c r="C64" s="40">
        <v>4</v>
      </c>
      <c r="D64" s="41" t="s">
        <v>87</v>
      </c>
      <c r="E64" s="41"/>
      <c r="F64" s="41"/>
      <c r="G64" s="41" t="s">
        <v>84</v>
      </c>
      <c r="H64" s="45">
        <v>9146.21</v>
      </c>
    </row>
    <row r="65" spans="3:8" ht="12.75">
      <c r="C65" s="40"/>
      <c r="D65" s="41" t="s">
        <v>11</v>
      </c>
      <c r="E65" s="41"/>
      <c r="F65" s="41"/>
      <c r="G65" s="41"/>
      <c r="H65" s="45"/>
    </row>
    <row r="66" spans="3:8" ht="12.75">
      <c r="C66" s="36"/>
      <c r="D66" s="37" t="s">
        <v>88</v>
      </c>
      <c r="E66" s="37"/>
      <c r="F66" s="37"/>
      <c r="G66" s="37" t="s">
        <v>84</v>
      </c>
      <c r="H66" s="1">
        <v>3670.59</v>
      </c>
    </row>
    <row r="67" spans="3:8" ht="12.75">
      <c r="C67" s="36"/>
      <c r="D67" s="37" t="s">
        <v>90</v>
      </c>
      <c r="E67" s="37"/>
      <c r="F67" s="37"/>
      <c r="G67" s="37" t="s">
        <v>84</v>
      </c>
      <c r="H67" s="16">
        <v>1757.43</v>
      </c>
    </row>
    <row r="68" spans="3:8" ht="12.75">
      <c r="C68" s="36"/>
      <c r="D68" s="37" t="s">
        <v>91</v>
      </c>
      <c r="E68" s="37"/>
      <c r="F68" s="37">
        <v>8</v>
      </c>
      <c r="G68" s="37" t="s">
        <v>74</v>
      </c>
      <c r="H68" s="37"/>
    </row>
    <row r="69" spans="3:8" ht="12.75">
      <c r="C69" s="36"/>
      <c r="D69" s="37" t="s">
        <v>92</v>
      </c>
      <c r="E69" s="37"/>
      <c r="F69" s="37">
        <v>6</v>
      </c>
      <c r="G69" s="37" t="s">
        <v>74</v>
      </c>
      <c r="H69" s="37"/>
    </row>
    <row r="70" spans="3:8" ht="12.75">
      <c r="C70" s="36"/>
      <c r="D70" s="37" t="s">
        <v>140</v>
      </c>
      <c r="E70" s="37"/>
      <c r="F70" s="37"/>
      <c r="G70" s="37" t="s">
        <v>84</v>
      </c>
      <c r="H70" s="16">
        <v>634.01</v>
      </c>
    </row>
    <row r="71" spans="3:8" ht="12.75">
      <c r="C71" s="36"/>
      <c r="D71" s="37" t="s">
        <v>138</v>
      </c>
      <c r="E71" s="37"/>
      <c r="F71" s="37"/>
      <c r="G71" s="37" t="s">
        <v>84</v>
      </c>
      <c r="H71" s="37"/>
    </row>
    <row r="72" spans="3:8" ht="12.75">
      <c r="C72" s="36"/>
      <c r="D72" s="37" t="s">
        <v>94</v>
      </c>
      <c r="E72" s="37"/>
      <c r="F72" s="37"/>
      <c r="G72" s="37"/>
      <c r="H72" s="16">
        <v>355.94</v>
      </c>
    </row>
    <row r="73" spans="3:8" ht="12.75">
      <c r="C73" s="40"/>
      <c r="D73" s="41" t="s">
        <v>95</v>
      </c>
      <c r="E73" s="41"/>
      <c r="F73" s="41"/>
      <c r="G73" s="41" t="s">
        <v>84</v>
      </c>
      <c r="H73" s="16">
        <v>2728.24</v>
      </c>
    </row>
    <row r="74" spans="3:8" ht="12.75">
      <c r="C74" s="44"/>
      <c r="D74" s="17" t="s">
        <v>135</v>
      </c>
      <c r="E74" s="37"/>
      <c r="F74" s="37"/>
      <c r="G74" s="37" t="s">
        <v>84</v>
      </c>
      <c r="H74" s="37"/>
    </row>
    <row r="75" spans="3:8" ht="12.75">
      <c r="C75" s="44"/>
      <c r="D75" s="17" t="s">
        <v>136</v>
      </c>
      <c r="E75" s="37"/>
      <c r="F75" s="37"/>
      <c r="G75" s="37"/>
      <c r="H75" s="37">
        <v>1015.24</v>
      </c>
    </row>
    <row r="76" spans="3:8" ht="12.75">
      <c r="C76" s="36"/>
      <c r="D76" s="37" t="s">
        <v>139</v>
      </c>
      <c r="E76" s="37"/>
      <c r="F76" s="37"/>
      <c r="G76" s="37" t="s">
        <v>96</v>
      </c>
      <c r="H76" s="16">
        <v>1713</v>
      </c>
    </row>
    <row r="77" spans="3:8" ht="12.75">
      <c r="C77" s="36"/>
      <c r="D77" s="37"/>
      <c r="E77" s="37"/>
      <c r="F77" s="37"/>
      <c r="G77" s="37"/>
      <c r="H77" s="37"/>
    </row>
    <row r="78" spans="3:8" ht="12.75">
      <c r="C78" s="36">
        <v>5</v>
      </c>
      <c r="D78" s="37" t="s">
        <v>97</v>
      </c>
      <c r="E78" s="37"/>
      <c r="F78" s="37"/>
      <c r="G78" s="37" t="s">
        <v>84</v>
      </c>
      <c r="H78" s="37"/>
    </row>
    <row r="79" spans="3:8" ht="12.75">
      <c r="C79" s="36"/>
      <c r="D79" s="37"/>
      <c r="E79" s="37"/>
      <c r="F79" s="37"/>
      <c r="G79" s="37"/>
      <c r="H79" s="37"/>
    </row>
    <row r="80" spans="3:8" ht="12.75">
      <c r="C80" s="36"/>
      <c r="D80" s="37" t="s">
        <v>98</v>
      </c>
      <c r="E80" s="37"/>
      <c r="F80" s="37"/>
      <c r="G80" s="37" t="s">
        <v>84</v>
      </c>
      <c r="H80" s="37"/>
    </row>
    <row r="81" spans="3:8" ht="12.75">
      <c r="C81" s="36"/>
      <c r="D81" s="37" t="s">
        <v>99</v>
      </c>
      <c r="E81" s="37"/>
      <c r="F81" s="37"/>
      <c r="G81" s="37"/>
      <c r="H81" s="37"/>
    </row>
    <row r="82" spans="3:8" ht="12.75">
      <c r="C82" s="36">
        <v>6</v>
      </c>
      <c r="D82" s="37" t="s">
        <v>100</v>
      </c>
      <c r="E82" s="37"/>
      <c r="F82" s="37"/>
      <c r="G82" s="37" t="s">
        <v>84</v>
      </c>
      <c r="H82" s="37">
        <v>454.46</v>
      </c>
    </row>
    <row r="83" spans="3:8" ht="12.75">
      <c r="C83" s="36">
        <v>7</v>
      </c>
      <c r="D83" s="37" t="s">
        <v>101</v>
      </c>
      <c r="E83" s="37"/>
      <c r="F83" s="37"/>
      <c r="G83" s="37" t="s">
        <v>84</v>
      </c>
      <c r="H83" s="37"/>
    </row>
    <row r="84" spans="3:8" ht="12.75">
      <c r="C84" s="36">
        <v>8</v>
      </c>
      <c r="D84" s="37" t="s">
        <v>85</v>
      </c>
      <c r="E84" s="37"/>
      <c r="F84" s="37"/>
      <c r="G84" s="37" t="s">
        <v>84</v>
      </c>
      <c r="H84" s="37"/>
    </row>
    <row r="85" spans="3:8" ht="12.75">
      <c r="C85" s="36">
        <v>9</v>
      </c>
      <c r="D85" s="37" t="s">
        <v>102</v>
      </c>
      <c r="E85" s="37"/>
      <c r="F85" s="37"/>
      <c r="G85" s="37" t="s">
        <v>84</v>
      </c>
      <c r="H85" s="37"/>
    </row>
    <row r="86" spans="3:8" ht="12.75">
      <c r="C86" s="42">
        <v>10</v>
      </c>
      <c r="D86" s="43" t="s">
        <v>103</v>
      </c>
      <c r="E86" s="43"/>
      <c r="F86" s="43"/>
      <c r="G86" s="43" t="s">
        <v>84</v>
      </c>
      <c r="H86" s="43">
        <v>15094.92</v>
      </c>
    </row>
    <row r="87" spans="3:8" ht="12.75">
      <c r="C87" s="37"/>
      <c r="D87" s="37"/>
      <c r="E87" s="37"/>
      <c r="F87" s="37"/>
      <c r="G87" s="37"/>
      <c r="H87" s="37"/>
    </row>
    <row r="90" ht="12.75">
      <c r="E90" t="s">
        <v>104</v>
      </c>
    </row>
    <row r="91" ht="12.75">
      <c r="E91" t="s">
        <v>105</v>
      </c>
    </row>
  </sheetData>
  <sheetProtection/>
  <mergeCells count="2">
    <mergeCell ref="D14:E14"/>
    <mergeCell ref="J14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2012-12-25T01:16:36Z</cp:lastPrinted>
  <dcterms:created xsi:type="dcterms:W3CDTF">1996-10-08T23:32:33Z</dcterms:created>
  <dcterms:modified xsi:type="dcterms:W3CDTF">2013-01-16T04:09:31Z</dcterms:modified>
  <cp:category/>
  <cp:version/>
  <cp:contentType/>
  <cp:contentStatus/>
</cp:coreProperties>
</file>